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NT USID\INGENIERIE-MAINTENANCE\OPERATIONS\HM 08\2025_Adapatation bâtiment HM8\DCE\"/>
    </mc:Choice>
  </mc:AlternateContent>
  <bookViews>
    <workbookView xWindow="432" yWindow="552" windowWidth="24096" windowHeight="10716" tabRatio="701"/>
  </bookViews>
  <sheets>
    <sheet name="Lot1" sheetId="1" r:id="rId1"/>
  </sheets>
  <definedNames>
    <definedName name="_Toc102054819" localSheetId="0">'Lot1'!#REF!</definedName>
    <definedName name="_Toc333905918" localSheetId="0">'Lot1'!#REF!</definedName>
    <definedName name="_xlnm.Print_Titles" localSheetId="0">'Lot1'!$8:$9</definedName>
    <definedName name="_xlnm.Print_Area" localSheetId="0">'Lot1'!$A$1:$M$124</definedName>
  </definedNames>
  <calcPr calcId="162913"/>
</workbook>
</file>

<file path=xl/calcChain.xml><?xml version="1.0" encoding="utf-8"?>
<calcChain xmlns="http://schemas.openxmlformats.org/spreadsheetml/2006/main">
  <c r="I93" i="1" l="1"/>
  <c r="I92" i="1"/>
  <c r="I90" i="1"/>
  <c r="I89" i="1"/>
  <c r="F88" i="1"/>
  <c r="J88" i="1" s="1"/>
  <c r="E80" i="1"/>
  <c r="E81" i="1" s="1"/>
  <c r="H69" i="1"/>
  <c r="H68" i="1"/>
  <c r="H67" i="1"/>
  <c r="E63" i="1"/>
  <c r="E64" i="1" s="1"/>
  <c r="E51" i="1"/>
  <c r="E45" i="1"/>
  <c r="E46" i="1" s="1"/>
  <c r="E40" i="1"/>
  <c r="E41" i="1" s="1"/>
  <c r="E36" i="1"/>
  <c r="E26" i="1"/>
  <c r="E27" i="1" s="1"/>
  <c r="H15" i="1"/>
  <c r="J94" i="1" l="1"/>
  <c r="J91" i="1"/>
  <c r="J95" i="1" s="1"/>
  <c r="J96" i="1" s="1"/>
  <c r="I70" i="1"/>
  <c r="I71" i="1" s="1"/>
  <c r="H31" i="1" l="1"/>
  <c r="H32" i="1" s="1"/>
</calcChain>
</file>

<file path=xl/sharedStrings.xml><?xml version="1.0" encoding="utf-8"?>
<sst xmlns="http://schemas.openxmlformats.org/spreadsheetml/2006/main" count="129" uniqueCount="83">
  <si>
    <t>Désignation des ouvrages et parties d'ouvrages</t>
  </si>
  <si>
    <t>Nbre parties égales</t>
  </si>
  <si>
    <t xml:space="preserve">Longueur </t>
  </si>
  <si>
    <t>Largeur</t>
  </si>
  <si>
    <t>Surfaces</t>
  </si>
  <si>
    <t>Volumes</t>
  </si>
  <si>
    <t>Densité</t>
  </si>
  <si>
    <t>Poids</t>
  </si>
  <si>
    <t>Auxiliaires</t>
  </si>
  <si>
    <t>Définitives</t>
  </si>
  <si>
    <t xml:space="preserve">Hauteur
ou
Epaisseur </t>
  </si>
  <si>
    <t>Soit</t>
  </si>
  <si>
    <t>u</t>
  </si>
  <si>
    <t>m²</t>
  </si>
  <si>
    <t>m</t>
  </si>
  <si>
    <t>N° de prix de la DPGF</t>
  </si>
  <si>
    <t xml:space="preserve">AMBERIEU EN BUGEY – BASE AERIENNE 278 </t>
  </si>
  <si>
    <t xml:space="preserve">Soit </t>
  </si>
  <si>
    <t>Article du
 CCTP</t>
  </si>
  <si>
    <t>Divers et imprévus</t>
  </si>
  <si>
    <t>Nota: les quantités mentionnées ci-après sont  données à titre purement indicatif et ne saurait engager l'administration. Il appartient au candidat de les vérifier, de les modifier et de les compléter afin d'établir son offre. Seul le montant total du marché figurant à l'acte d'engagement est contractuel.</t>
  </si>
  <si>
    <t>F</t>
  </si>
  <si>
    <t>BATIMENT HM8 – TRAVAUX DE RENOVATION EXTERIEURE ET D’AMENAGEMENT INTERIEUR</t>
  </si>
  <si>
    <t>AVANT METRE - LOT 2 : CHARPENTE TOITURE ET BARDAGES METALLIQUES - MENUISERIES EXTERIEURES</t>
  </si>
  <si>
    <t>SECTION TECHNIQUE 01 : CHARPENTE TOITURE ET BARDAGES METALIQUES</t>
  </si>
  <si>
    <t xml:space="preserve">Plaques nervurées simple peau </t>
  </si>
  <si>
    <t>Faîtière</t>
  </si>
  <si>
    <t>Candélabres en façade</t>
  </si>
  <si>
    <t>Dépose pour élimination</t>
  </si>
  <si>
    <t>Dépose et repose</t>
  </si>
  <si>
    <t>Exutoires de désenfumage</t>
  </si>
  <si>
    <t>Chéneaux</t>
  </si>
  <si>
    <t>Descentes EP</t>
  </si>
  <si>
    <t>Renforcement de la charpente métallique</t>
  </si>
  <si>
    <t>Couverture</t>
  </si>
  <si>
    <t>Travée Nord</t>
  </si>
  <si>
    <t>2.2.2</t>
  </si>
  <si>
    <t>2.3.1</t>
  </si>
  <si>
    <t>2.3.2</t>
  </si>
  <si>
    <t>Panneaux sandwich</t>
  </si>
  <si>
    <t>Fâitière double crantée</t>
  </si>
  <si>
    <r>
      <rPr>
        <u/>
        <sz val="10"/>
        <rFont val="Times New Roman"/>
        <family val="1"/>
      </rPr>
      <t>Closoirs crantés</t>
    </r>
    <r>
      <rPr>
        <i/>
        <sz val="10"/>
        <rFont val="Times New Roman"/>
        <family val="1"/>
      </rPr>
      <t xml:space="preserve"> </t>
    </r>
  </si>
  <si>
    <t>Remplacement ou renforcement des pannes courantes et faîtières</t>
  </si>
  <si>
    <t>Bandes de rive</t>
  </si>
  <si>
    <t>Travée Nord - pignons Est et Ouest</t>
  </si>
  <si>
    <t xml:space="preserve">Travée Nord </t>
  </si>
  <si>
    <t>Etanchéification de la noue</t>
  </si>
  <si>
    <t>BARDAGES METALLIQUES</t>
  </si>
  <si>
    <t>Poteaux IPN</t>
  </si>
  <si>
    <t>Lisses métalliques</t>
  </si>
  <si>
    <t>Murs en panneaux sandwich</t>
  </si>
  <si>
    <t>Pièces d'habillage</t>
  </si>
  <si>
    <t>Devant poteaux IPN</t>
  </si>
  <si>
    <t>Aux angles</t>
  </si>
  <si>
    <t>Bas et haut des panneaux</t>
  </si>
  <si>
    <t>2.4.2</t>
  </si>
  <si>
    <t>Bardage simple peau</t>
  </si>
  <si>
    <t>Bardage simple peau et isolant</t>
  </si>
  <si>
    <t>Façade Nord(extérieur)</t>
  </si>
  <si>
    <t>Façade Ouest (intérieur)</t>
  </si>
  <si>
    <t xml:space="preserve">Intérieur (derrière écran de cantonnement) </t>
  </si>
  <si>
    <t>SECTION TECHNIQUE 02 :  MENUISERIES EXTERIEURES</t>
  </si>
  <si>
    <t>Structures métalliques (pour panneaux sandwich)</t>
  </si>
  <si>
    <t>Châssis fixes aluminium</t>
  </si>
  <si>
    <t>Façade Nord en partie haute</t>
  </si>
  <si>
    <t>3,70 x 2,46 m</t>
  </si>
  <si>
    <t>37,10 x 1,26 m</t>
  </si>
  <si>
    <t>Blocs-baies en aluminium</t>
  </si>
  <si>
    <t>Porte souple motorisée</t>
  </si>
  <si>
    <t>Façade Nord en partie basse - 1,40 x 1,35 m</t>
  </si>
  <si>
    <t>Intérieur du bâtiment (sur mur en panneaux sandwich entrée parties</t>
  </si>
  <si>
    <t>chauffée et non chauffée) - 4,00 x 3,50 m</t>
  </si>
  <si>
    <t>Portes métalliques</t>
  </si>
  <si>
    <t>Façade Nord - sous station  - PP: 0,93 x 2,10 m</t>
  </si>
  <si>
    <t>Intérieur du bâtiment sur mur en panneaux sandwich - PP: 0,93 x 2,10 m</t>
  </si>
  <si>
    <t>CHARPENTE ET TOITURE METALLIQUES</t>
  </si>
  <si>
    <t>2.2.3</t>
  </si>
  <si>
    <t>2.2.4</t>
  </si>
  <si>
    <t>2.2.1.1</t>
  </si>
  <si>
    <t>2.2.1.2</t>
  </si>
  <si>
    <t>2.4.1</t>
  </si>
  <si>
    <t>2.4.3</t>
  </si>
  <si>
    <t>2.4.4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</si>
</sst>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_ ;[Red]\-#,##0.00\ "/>
    <numFmt numFmtId="165" formatCode="#,##0.000_ ;[Red]\-#,##0.000\ "/>
    <numFmt numFmtId="166" formatCode="#,##0_ ;[Red]\-#,##0\ "/>
    <numFmt numFmtId="167" formatCode="0.000_ ;[Red]\-0.000\ "/>
    <numFmt numFmtId="168" formatCode="#,##0.0_ ;[Red]\-#,##0.0\ "/>
  </numFmts>
  <fonts count="15" x14ac:knownFonts="1">
    <font>
      <sz val="10"/>
      <name val="Arial"/>
      <family val="2"/>
    </font>
    <font>
      <sz val="10"/>
      <name val="Times New Roman"/>
      <family val="1"/>
    </font>
    <font>
      <i/>
      <u/>
      <sz val="14"/>
      <name val="Times New Roman"/>
      <family val="1"/>
    </font>
    <font>
      <sz val="8"/>
      <name val="Times New Roman"/>
      <family val="1"/>
    </font>
    <font>
      <sz val="6"/>
      <name val="Times New Roman"/>
      <family val="1"/>
    </font>
    <font>
      <sz val="7"/>
      <name val="Times New Roman"/>
      <family val="1"/>
    </font>
    <font>
      <b/>
      <u/>
      <sz val="10"/>
      <name val="Times New Roman"/>
      <family val="1"/>
    </font>
    <font>
      <b/>
      <sz val="12"/>
      <name val="Arial"/>
      <family val="2"/>
    </font>
    <font>
      <i/>
      <sz val="8"/>
      <name val="Times New Roman"/>
      <family val="1"/>
    </font>
    <font>
      <b/>
      <sz val="10"/>
      <name val="Times New Roman"/>
      <family val="1"/>
    </font>
    <font>
      <i/>
      <sz val="10"/>
      <name val="Times New Roman"/>
      <family val="1"/>
    </font>
    <font>
      <u/>
      <sz val="10"/>
      <name val="Times New Roman"/>
      <family val="1"/>
    </font>
    <font>
      <b/>
      <sz val="12"/>
      <name val="Times New Roman"/>
      <family val="1"/>
    </font>
    <font>
      <b/>
      <sz val="10"/>
      <name val="Arial"/>
      <family val="2"/>
    </font>
    <font>
      <b/>
      <sz val="8"/>
      <name val="Times New Roman"/>
      <family val="1"/>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32">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bottom style="thin">
        <color indexed="64"/>
      </bottom>
      <diagonal/>
    </border>
    <border>
      <left/>
      <right/>
      <top style="medium">
        <color indexed="64"/>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medium">
        <color indexed="64"/>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auto="1"/>
      </left>
      <right style="thin">
        <color auto="1"/>
      </right>
      <top/>
      <bottom/>
      <diagonal/>
    </border>
    <border>
      <left/>
      <right style="thin">
        <color auto="1"/>
      </right>
      <top/>
      <bottom/>
      <diagonal/>
    </border>
    <border>
      <left style="thin">
        <color indexed="8"/>
      </left>
      <right style="thin">
        <color indexed="8"/>
      </right>
      <top style="medium">
        <color indexed="8"/>
      </top>
      <bottom/>
      <diagonal/>
    </border>
    <border>
      <left/>
      <right style="thin">
        <color indexed="8"/>
      </right>
      <top style="medium">
        <color indexed="8"/>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style="medium">
        <color indexed="8"/>
      </right>
      <top/>
      <bottom/>
      <diagonal/>
    </border>
    <border>
      <left style="thin">
        <color indexed="8"/>
      </left>
      <right style="thin">
        <color auto="1"/>
      </right>
      <top/>
      <bottom/>
      <diagonal/>
    </border>
  </borders>
  <cellStyleXfs count="1">
    <xf numFmtId="0" fontId="0" fillId="0" borderId="0"/>
  </cellStyleXfs>
  <cellXfs count="126">
    <xf numFmtId="0" fontId="0" fillId="0" borderId="0" xfId="0"/>
    <xf numFmtId="0" fontId="1" fillId="0" borderId="0" xfId="0" applyFont="1" applyAlignment="1">
      <alignment vertical="center"/>
    </xf>
    <xf numFmtId="0" fontId="3" fillId="0" borderId="0" xfId="0" applyFont="1" applyBorder="1" applyAlignment="1">
      <alignment horizontal="center" vertical="center"/>
    </xf>
    <xf numFmtId="0" fontId="6" fillId="2" borderId="2" xfId="0" applyFont="1" applyFill="1" applyBorder="1" applyAlignment="1">
      <alignment vertical="center"/>
    </xf>
    <xf numFmtId="164" fontId="1" fillId="0" borderId="0" xfId="0" applyNumberFormat="1" applyFont="1" applyAlignment="1">
      <alignment horizontal="center" vertical="center"/>
    </xf>
    <xf numFmtId="164" fontId="1" fillId="0" borderId="0" xfId="0" applyNumberFormat="1" applyFont="1" applyAlignment="1">
      <alignment vertical="center"/>
    </xf>
    <xf numFmtId="164" fontId="3" fillId="0" borderId="0" xfId="0" applyNumberFormat="1" applyFont="1" applyBorder="1" applyAlignment="1">
      <alignment horizontal="center" vertical="center"/>
    </xf>
    <xf numFmtId="164" fontId="1" fillId="2" borderId="2" xfId="0" applyNumberFormat="1" applyFont="1" applyFill="1" applyBorder="1" applyAlignment="1">
      <alignment horizontal="center" vertical="center"/>
    </xf>
    <xf numFmtId="165" fontId="1" fillId="0" borderId="0" xfId="0" applyNumberFormat="1" applyFont="1" applyAlignment="1">
      <alignment horizontal="center" vertical="center"/>
    </xf>
    <xf numFmtId="165" fontId="1" fillId="2" borderId="2" xfId="0" applyNumberFormat="1" applyFont="1" applyFill="1" applyBorder="1" applyAlignment="1">
      <alignment horizontal="center" vertical="center"/>
    </xf>
    <xf numFmtId="165" fontId="1" fillId="2" borderId="0"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4" fillId="0" borderId="0"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5" fontId="3" fillId="0" borderId="0" xfId="0" applyNumberFormat="1" applyFont="1" applyBorder="1" applyAlignment="1">
      <alignment horizontal="center" vertical="center"/>
    </xf>
    <xf numFmtId="167" fontId="1" fillId="0" borderId="0" xfId="0" applyNumberFormat="1" applyFont="1" applyAlignment="1">
      <alignment horizontal="center" vertical="center"/>
    </xf>
    <xf numFmtId="167" fontId="3" fillId="0" borderId="0" xfId="0" applyNumberFormat="1" applyFont="1" applyBorder="1" applyAlignment="1">
      <alignment horizontal="center" vertical="center"/>
    </xf>
    <xf numFmtId="167" fontId="1" fillId="2" borderId="2" xfId="0" applyNumberFormat="1" applyFont="1" applyFill="1" applyBorder="1" applyAlignment="1">
      <alignment horizontal="center" vertical="center"/>
    </xf>
    <xf numFmtId="164" fontId="9" fillId="2" borderId="4" xfId="0" applyNumberFormat="1" applyFont="1" applyFill="1" applyBorder="1" applyAlignment="1">
      <alignment horizontal="center" vertical="center"/>
    </xf>
    <xf numFmtId="166" fontId="9" fillId="2" borderId="5" xfId="0" applyNumberFormat="1" applyFont="1" applyFill="1" applyBorder="1" applyAlignment="1">
      <alignment horizontal="center" vertical="center"/>
    </xf>
    <xf numFmtId="164" fontId="9" fillId="2" borderId="6" xfId="0" applyNumberFormat="1" applyFont="1" applyFill="1" applyBorder="1" applyAlignment="1">
      <alignment horizontal="center" vertical="center"/>
    </xf>
    <xf numFmtId="0" fontId="8" fillId="0" borderId="0" xfId="0" applyFont="1" applyBorder="1" applyAlignment="1">
      <alignment vertical="center" wrapText="1"/>
    </xf>
    <xf numFmtId="0" fontId="2" fillId="0" borderId="0" xfId="0" applyFont="1" applyBorder="1" applyAlignment="1">
      <alignment vertical="center"/>
    </xf>
    <xf numFmtId="0" fontId="0" fillId="0" borderId="0" xfId="0" applyAlignment="1">
      <alignment vertical="center"/>
    </xf>
    <xf numFmtId="0" fontId="6" fillId="0" borderId="0" xfId="0" applyFont="1" applyAlignment="1">
      <alignment vertical="center"/>
    </xf>
    <xf numFmtId="0" fontId="6" fillId="2" borderId="0" xfId="0" applyFont="1" applyFill="1" applyBorder="1" applyAlignment="1">
      <alignment vertical="center"/>
    </xf>
    <xf numFmtId="0" fontId="12" fillId="2" borderId="11" xfId="0" applyFont="1" applyFill="1" applyBorder="1" applyAlignment="1">
      <alignment vertical="center"/>
    </xf>
    <xf numFmtId="0" fontId="9" fillId="0" borderId="2"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166" fontId="1" fillId="2" borderId="12" xfId="0" applyNumberFormat="1" applyFont="1" applyFill="1" applyBorder="1" applyAlignment="1">
      <alignment horizontal="center" vertical="center"/>
    </xf>
    <xf numFmtId="164" fontId="1" fillId="2" borderId="12" xfId="0" applyNumberFormat="1" applyFont="1" applyFill="1" applyBorder="1" applyAlignment="1">
      <alignment horizontal="center" vertical="center"/>
    </xf>
    <xf numFmtId="165" fontId="1" fillId="2" borderId="12" xfId="0" applyNumberFormat="1" applyFont="1" applyFill="1" applyBorder="1" applyAlignment="1">
      <alignment horizontal="center" vertical="center"/>
    </xf>
    <xf numFmtId="167" fontId="1" fillId="2" borderId="12" xfId="0" applyNumberFormat="1" applyFont="1" applyFill="1" applyBorder="1" applyAlignment="1">
      <alignment horizontal="center" vertical="center"/>
    </xf>
    <xf numFmtId="165" fontId="5" fillId="0" borderId="7" xfId="0" applyNumberFormat="1" applyFont="1" applyBorder="1" applyAlignment="1">
      <alignment horizontal="center" vertical="center"/>
    </xf>
    <xf numFmtId="164" fontId="5" fillId="0" borderId="7" xfId="0" applyNumberFormat="1" applyFont="1" applyBorder="1" applyAlignment="1">
      <alignment horizontal="center" vertical="center"/>
    </xf>
    <xf numFmtId="166" fontId="9" fillId="2" borderId="4" xfId="0" applyNumberFormat="1" applyFont="1" applyFill="1" applyBorder="1" applyAlignment="1">
      <alignment horizontal="center" vertical="center"/>
    </xf>
    <xf numFmtId="0" fontId="12" fillId="0" borderId="13" xfId="0" applyFont="1" applyBorder="1" applyAlignment="1">
      <alignment horizontal="center" vertical="center"/>
    </xf>
    <xf numFmtId="0" fontId="9" fillId="0" borderId="8" xfId="0" applyFont="1" applyBorder="1" applyAlignment="1">
      <alignment horizontal="center" vertical="center"/>
    </xf>
    <xf numFmtId="0" fontId="9" fillId="0" borderId="14" xfId="0" applyFont="1" applyBorder="1" applyAlignment="1">
      <alignment horizontal="center" vertical="center"/>
    </xf>
    <xf numFmtId="49" fontId="6" fillId="0" borderId="9" xfId="0" applyNumberFormat="1" applyFont="1" applyBorder="1" applyAlignment="1">
      <alignment horizontal="left" vertical="center"/>
    </xf>
    <xf numFmtId="0" fontId="10" fillId="2" borderId="9" xfId="0" applyFont="1" applyFill="1" applyBorder="1" applyAlignment="1">
      <alignment horizontal="right" vertical="center"/>
    </xf>
    <xf numFmtId="49" fontId="11" fillId="2" borderId="9" xfId="0" applyNumberFormat="1" applyFont="1" applyFill="1" applyBorder="1" applyAlignment="1">
      <alignment horizontal="center" vertical="center"/>
    </xf>
    <xf numFmtId="0" fontId="11" fillId="3" borderId="9" xfId="0" applyFont="1" applyFill="1" applyBorder="1" applyAlignment="1">
      <alignment horizontal="center" vertical="center"/>
    </xf>
    <xf numFmtId="0" fontId="1" fillId="2" borderId="15" xfId="0" applyFont="1" applyFill="1" applyBorder="1" applyAlignment="1">
      <alignment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49" fontId="6" fillId="2" borderId="9" xfId="0" applyNumberFormat="1" applyFont="1" applyFill="1" applyBorder="1" applyAlignment="1">
      <alignment horizontal="left" vertical="center"/>
    </xf>
    <xf numFmtId="164" fontId="1" fillId="2" borderId="8" xfId="0" applyNumberFormat="1" applyFont="1" applyFill="1" applyBorder="1" applyAlignment="1">
      <alignment horizontal="center" vertical="center"/>
    </xf>
    <xf numFmtId="167" fontId="1" fillId="2" borderId="9" xfId="0" applyNumberFormat="1" applyFont="1" applyFill="1" applyBorder="1" applyAlignment="1">
      <alignment horizontal="center" vertical="center"/>
    </xf>
    <xf numFmtId="165" fontId="9" fillId="2" borderId="6" xfId="0" applyNumberFormat="1" applyFont="1" applyFill="1" applyBorder="1" applyAlignment="1">
      <alignment horizontal="center" vertical="center"/>
    </xf>
    <xf numFmtId="49" fontId="10" fillId="2" borderId="9" xfId="0" applyNumberFormat="1" applyFont="1" applyFill="1" applyBorder="1" applyAlignment="1">
      <alignment horizontal="right" vertical="center"/>
    </xf>
    <xf numFmtId="164" fontId="1" fillId="2" borderId="9" xfId="0" applyNumberFormat="1" applyFont="1" applyFill="1" applyBorder="1" applyAlignment="1">
      <alignment horizontal="center" vertical="center"/>
    </xf>
    <xf numFmtId="0" fontId="12" fillId="0" borderId="10" xfId="0" applyFont="1" applyBorder="1" applyAlignment="1">
      <alignment horizontal="left" vertical="center"/>
    </xf>
    <xf numFmtId="164" fontId="1" fillId="2" borderId="9" xfId="0" applyNumberFormat="1" applyFont="1" applyFill="1" applyBorder="1" applyAlignment="1">
      <alignment vertical="center"/>
    </xf>
    <xf numFmtId="0" fontId="12" fillId="2" borderId="18" xfId="0" applyFont="1" applyFill="1" applyBorder="1" applyAlignment="1">
      <alignment vertical="center"/>
    </xf>
    <xf numFmtId="0" fontId="12" fillId="0" borderId="5" xfId="0" applyFont="1" applyBorder="1" applyAlignment="1">
      <alignment vertical="center"/>
    </xf>
    <xf numFmtId="0" fontId="1" fillId="0" borderId="5" xfId="0" applyFont="1" applyBorder="1" applyAlignment="1">
      <alignment vertical="center"/>
    </xf>
    <xf numFmtId="166" fontId="1" fillId="2" borderId="19" xfId="0" applyNumberFormat="1" applyFont="1" applyFill="1" applyBorder="1" applyAlignment="1">
      <alignment vertical="center"/>
    </xf>
    <xf numFmtId="164" fontId="1" fillId="2" borderId="20" xfId="0" applyNumberFormat="1" applyFont="1" applyFill="1" applyBorder="1" applyAlignment="1">
      <alignment vertical="center"/>
    </xf>
    <xf numFmtId="164" fontId="1" fillId="2" borderId="21" xfId="0" applyNumberFormat="1" applyFont="1" applyFill="1" applyBorder="1" applyAlignment="1">
      <alignment vertical="center"/>
    </xf>
    <xf numFmtId="166" fontId="1" fillId="2" borderId="22" xfId="0" applyNumberFormat="1" applyFont="1" applyFill="1" applyBorder="1" applyAlignment="1">
      <alignment horizontal="center" vertical="center"/>
    </xf>
    <xf numFmtId="164" fontId="1" fillId="2" borderId="22" xfId="0" applyNumberFormat="1" applyFont="1" applyFill="1" applyBorder="1" applyAlignment="1">
      <alignment horizontal="center" vertical="center"/>
    </xf>
    <xf numFmtId="0" fontId="1" fillId="0" borderId="2" xfId="0" applyFont="1" applyBorder="1" applyAlignment="1">
      <alignment vertical="center"/>
    </xf>
    <xf numFmtId="164" fontId="1" fillId="2" borderId="3" xfId="0" applyNumberFormat="1" applyFont="1" applyFill="1" applyBorder="1" applyAlignment="1">
      <alignment horizontal="center" vertical="center"/>
    </xf>
    <xf numFmtId="166" fontId="9" fillId="2" borderId="6" xfId="0" applyNumberFormat="1" applyFont="1" applyFill="1" applyBorder="1" applyAlignment="1">
      <alignment horizontal="center" vertical="center"/>
    </xf>
    <xf numFmtId="49" fontId="11" fillId="2" borderId="9" xfId="0" applyNumberFormat="1" applyFont="1" applyFill="1" applyBorder="1" applyAlignment="1">
      <alignment horizontal="left" vertical="center"/>
    </xf>
    <xf numFmtId="0" fontId="1" fillId="0" borderId="24" xfId="0" applyFont="1" applyBorder="1" applyAlignment="1">
      <alignment vertical="center"/>
    </xf>
    <xf numFmtId="0" fontId="1" fillId="0" borderId="23" xfId="0" applyFont="1" applyBorder="1" applyAlignment="1">
      <alignment vertical="center"/>
    </xf>
    <xf numFmtId="164" fontId="9" fillId="2" borderId="2" xfId="0"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5" fontId="9" fillId="2" borderId="2" xfId="0" applyNumberFormat="1" applyFont="1" applyFill="1" applyBorder="1" applyAlignment="1">
      <alignment horizontal="center" vertical="center"/>
    </xf>
    <xf numFmtId="165" fontId="9" fillId="2" borderId="26" xfId="0" applyNumberFormat="1" applyFont="1" applyFill="1" applyBorder="1" applyAlignment="1">
      <alignment horizontal="center" vertical="center"/>
    </xf>
    <xf numFmtId="166" fontId="9" fillId="2" borderId="25" xfId="0" applyNumberFormat="1" applyFont="1" applyFill="1" applyBorder="1" applyAlignment="1">
      <alignment horizontal="center" vertical="center"/>
    </xf>
    <xf numFmtId="49" fontId="6" fillId="2" borderId="0" xfId="0" applyNumberFormat="1" applyFont="1" applyFill="1" applyBorder="1" applyAlignment="1">
      <alignment horizontal="left"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164" fontId="1" fillId="2" borderId="29" xfId="0" applyNumberFormat="1" applyFont="1" applyFill="1" applyBorder="1" applyAlignment="1">
      <alignment horizontal="center" vertical="center"/>
    </xf>
    <xf numFmtId="165" fontId="1" fillId="2" borderId="29" xfId="0" applyNumberFormat="1" applyFont="1" applyFill="1" applyBorder="1" applyAlignment="1">
      <alignment horizontal="center" vertical="center"/>
    </xf>
    <xf numFmtId="167" fontId="1" fillId="2" borderId="29" xfId="0" applyNumberFormat="1" applyFont="1" applyFill="1" applyBorder="1" applyAlignment="1">
      <alignment horizontal="center" vertical="center"/>
    </xf>
    <xf numFmtId="166" fontId="1" fillId="2" borderId="29" xfId="0" applyNumberFormat="1" applyFont="1" applyFill="1" applyBorder="1" applyAlignment="1">
      <alignment horizontal="center" vertical="center"/>
    </xf>
    <xf numFmtId="164" fontId="9" fillId="2" borderId="29" xfId="0" applyNumberFormat="1" applyFont="1" applyFill="1" applyBorder="1" applyAlignment="1">
      <alignment horizontal="center" vertical="center"/>
    </xf>
    <xf numFmtId="164" fontId="1" fillId="0" borderId="30" xfId="0" applyNumberFormat="1" applyFont="1" applyBorder="1" applyAlignment="1">
      <alignment vertical="center"/>
    </xf>
    <xf numFmtId="164" fontId="1" fillId="2" borderId="27" xfId="0" applyNumberFormat="1" applyFont="1" applyFill="1" applyBorder="1" applyAlignment="1">
      <alignment horizontal="center" vertical="center"/>
    </xf>
    <xf numFmtId="0" fontId="10" fillId="0" borderId="0" xfId="0" applyFont="1" applyAlignment="1">
      <alignment horizontal="right" vertical="center"/>
    </xf>
    <xf numFmtId="166" fontId="9" fillId="2" borderId="29" xfId="0" applyNumberFormat="1" applyFont="1" applyFill="1" applyBorder="1" applyAlignment="1">
      <alignment horizontal="center" vertical="center"/>
    </xf>
    <xf numFmtId="164" fontId="9" fillId="2" borderId="0" xfId="0" applyNumberFormat="1" applyFont="1" applyFill="1" applyBorder="1" applyAlignment="1">
      <alignment horizontal="center" vertical="center"/>
    </xf>
    <xf numFmtId="166" fontId="9" fillId="2" borderId="23" xfId="0" applyNumberFormat="1" applyFont="1" applyFill="1" applyBorder="1" applyAlignment="1">
      <alignment horizontal="center" vertical="center"/>
    </xf>
    <xf numFmtId="165" fontId="9" fillId="2" borderId="23" xfId="0" applyNumberFormat="1" applyFont="1" applyFill="1" applyBorder="1" applyAlignment="1">
      <alignment horizontal="center" vertical="center"/>
    </xf>
    <xf numFmtId="49" fontId="10" fillId="2" borderId="9" xfId="0" applyNumberFormat="1" applyFont="1" applyFill="1" applyBorder="1" applyAlignment="1">
      <alignment horizontal="center" vertical="center"/>
    </xf>
    <xf numFmtId="164" fontId="1" fillId="2" borderId="0" xfId="0" applyNumberFormat="1" applyFont="1" applyFill="1" applyBorder="1" applyAlignment="1">
      <alignment horizontal="center" vertical="center"/>
    </xf>
    <xf numFmtId="165" fontId="9" fillId="2" borderId="29" xfId="0" applyNumberFormat="1" applyFont="1" applyFill="1" applyBorder="1" applyAlignment="1">
      <alignment horizontal="center" vertical="center"/>
    </xf>
    <xf numFmtId="0" fontId="1" fillId="0" borderId="29" xfId="0" applyFont="1" applyBorder="1" applyAlignment="1">
      <alignment vertical="center"/>
    </xf>
    <xf numFmtId="164" fontId="9" fillId="2" borderId="25" xfId="0" applyNumberFormat="1" applyFont="1" applyFill="1" applyBorder="1" applyAlignment="1">
      <alignment horizontal="center" vertical="center"/>
    </xf>
    <xf numFmtId="166" fontId="1" fillId="2" borderId="27" xfId="0" applyNumberFormat="1" applyFont="1" applyFill="1" applyBorder="1" applyAlignment="1">
      <alignment horizontal="center" vertical="center"/>
    </xf>
    <xf numFmtId="164" fontId="9" fillId="2" borderId="9" xfId="0" applyNumberFormat="1" applyFont="1" applyFill="1" applyBorder="1" applyAlignment="1">
      <alignment horizontal="center" vertical="center"/>
    </xf>
    <xf numFmtId="166" fontId="1" fillId="2" borderId="24" xfId="0" applyNumberFormat="1" applyFont="1" applyFill="1" applyBorder="1" applyAlignment="1">
      <alignment horizontal="center" vertical="center"/>
    </xf>
    <xf numFmtId="164" fontId="9" fillId="2" borderId="23" xfId="0" applyNumberFormat="1" applyFont="1" applyFill="1" applyBorder="1" applyAlignment="1">
      <alignment horizontal="center" vertical="center"/>
    </xf>
    <xf numFmtId="166" fontId="1" fillId="2" borderId="31" xfId="0" applyNumberFormat="1" applyFont="1" applyFill="1" applyBorder="1" applyAlignment="1">
      <alignment horizontal="center" vertical="center"/>
    </xf>
    <xf numFmtId="164" fontId="1" fillId="2" borderId="23" xfId="0" applyNumberFormat="1" applyFont="1" applyFill="1" applyBorder="1" applyAlignment="1">
      <alignment horizontal="center" vertical="center"/>
    </xf>
    <xf numFmtId="164" fontId="1" fillId="0" borderId="3" xfId="0" applyNumberFormat="1" applyFont="1" applyBorder="1" applyAlignment="1">
      <alignment horizontal="center" vertical="center"/>
    </xf>
    <xf numFmtId="164" fontId="1" fillId="0" borderId="0" xfId="0" applyNumberFormat="1" applyFont="1" applyBorder="1" applyAlignment="1">
      <alignment horizontal="center" vertical="center"/>
    </xf>
    <xf numFmtId="168" fontId="1" fillId="2" borderId="29" xfId="0" applyNumberFormat="1" applyFont="1" applyFill="1" applyBorder="1" applyAlignment="1">
      <alignment horizontal="center" vertical="center"/>
    </xf>
    <xf numFmtId="164" fontId="1" fillId="0" borderId="29" xfId="0" applyNumberFormat="1" applyFont="1" applyBorder="1" applyAlignment="1">
      <alignment horizontal="center" vertical="center"/>
    </xf>
    <xf numFmtId="0" fontId="10" fillId="2" borderId="0" xfId="0" applyFont="1" applyFill="1" applyBorder="1" applyAlignment="1">
      <alignment horizontal="right" vertical="center"/>
    </xf>
    <xf numFmtId="0" fontId="6" fillId="3" borderId="9" xfId="0" applyFont="1" applyFill="1" applyBorder="1" applyAlignment="1">
      <alignment horizontal="left" vertical="center"/>
    </xf>
    <xf numFmtId="0" fontId="10" fillId="3" borderId="9" xfId="0" applyFont="1" applyFill="1" applyBorder="1" applyAlignment="1">
      <alignment horizontal="right" vertical="center"/>
    </xf>
    <xf numFmtId="164" fontId="1" fillId="0" borderId="29" xfId="0" applyNumberFormat="1" applyFont="1" applyBorder="1" applyAlignment="1">
      <alignment vertical="center"/>
    </xf>
    <xf numFmtId="0" fontId="8"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164" fontId="3" fillId="0" borderId="7"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3" xfId="0" applyNumberFormat="1"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7" fillId="0" borderId="0" xfId="0" applyFont="1" applyAlignment="1">
      <alignment horizontal="center" vertical="center"/>
    </xf>
    <xf numFmtId="0" fontId="10" fillId="0" borderId="0" xfId="0" applyFont="1" applyBorder="1" applyAlignment="1">
      <alignment horizontal="center" vertical="center" wrapText="1"/>
    </xf>
    <xf numFmtId="0" fontId="2" fillId="0" borderId="0" xfId="0" applyFont="1" applyBorder="1" applyAlignment="1">
      <alignment horizontal="center" vertical="top"/>
    </xf>
    <xf numFmtId="165" fontId="3" fillId="0" borderId="7" xfId="0" applyNumberFormat="1" applyFont="1" applyBorder="1" applyAlignment="1">
      <alignment horizontal="center" vertical="center"/>
    </xf>
    <xf numFmtId="0" fontId="3" fillId="0" borderId="7" xfId="0" applyFont="1" applyBorder="1" applyAlignment="1">
      <alignment horizontal="justify" vertical="center"/>
    </xf>
    <xf numFmtId="166" fontId="3" fillId="0" borderId="1" xfId="0" applyNumberFormat="1" applyFont="1" applyBorder="1" applyAlignment="1">
      <alignment horizontal="center" vertical="center" wrapText="1"/>
    </xf>
    <xf numFmtId="166" fontId="3" fillId="0" borderId="3"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0" fontId="14"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23"/>
  <sheetViews>
    <sheetView showGridLines="0" tabSelected="1" zoomScale="106" zoomScaleNormal="106" workbookViewId="0">
      <selection activeCell="C115" sqref="C115"/>
    </sheetView>
  </sheetViews>
  <sheetFormatPr baseColWidth="10" defaultColWidth="11.33203125" defaultRowHeight="13.2" x14ac:dyDescent="0.25"/>
  <cols>
    <col min="1" max="2" width="6.6640625" style="28" customWidth="1"/>
    <col min="3" max="3" width="57.33203125" style="1" customWidth="1"/>
    <col min="4" max="4" width="5.6640625" style="11" customWidth="1"/>
    <col min="5" max="5" width="7.33203125" style="5" customWidth="1"/>
    <col min="6" max="7" width="7.33203125" style="4" customWidth="1"/>
    <col min="8" max="8" width="8.44140625" style="4" customWidth="1"/>
    <col min="9" max="9" width="7.33203125" style="4" customWidth="1"/>
    <col min="10" max="10" width="7.21875" style="8" customWidth="1"/>
    <col min="11" max="11" width="7.33203125" style="8" customWidth="1"/>
    <col min="12" max="13" width="7.33203125" style="15" customWidth="1"/>
    <col min="14" max="16384" width="11.33203125" style="1"/>
  </cols>
  <sheetData>
    <row r="1" spans="1:24" ht="5.25" customHeight="1" x14ac:dyDescent="0.25"/>
    <row r="2" spans="1:24" s="23" customFormat="1" ht="15.6" x14ac:dyDescent="0.25">
      <c r="A2" s="117" t="s">
        <v>16</v>
      </c>
      <c r="B2" s="117"/>
      <c r="C2" s="117"/>
      <c r="D2" s="117"/>
      <c r="E2" s="117"/>
      <c r="F2" s="117"/>
      <c r="G2" s="117"/>
      <c r="H2" s="117"/>
      <c r="I2" s="117"/>
      <c r="J2" s="117"/>
      <c r="K2" s="117"/>
      <c r="L2" s="117"/>
      <c r="M2" s="117"/>
    </row>
    <row r="3" spans="1:24" s="23" customFormat="1" ht="15.6" x14ac:dyDescent="0.25">
      <c r="A3" s="117" t="s">
        <v>22</v>
      </c>
      <c r="B3" s="117"/>
      <c r="C3" s="117"/>
      <c r="D3" s="117"/>
      <c r="E3" s="117"/>
      <c r="F3" s="117"/>
      <c r="G3" s="117"/>
      <c r="H3" s="117"/>
      <c r="I3" s="117"/>
      <c r="J3" s="117"/>
      <c r="K3" s="117"/>
      <c r="L3" s="117"/>
      <c r="M3" s="117"/>
    </row>
    <row r="4" spans="1:24" ht="6.75" customHeight="1" x14ac:dyDescent="0.25"/>
    <row r="5" spans="1:24" ht="24" customHeight="1" x14ac:dyDescent="0.25">
      <c r="A5" s="119" t="s">
        <v>23</v>
      </c>
      <c r="B5" s="119"/>
      <c r="C5" s="119"/>
      <c r="D5" s="119"/>
      <c r="E5" s="119"/>
      <c r="F5" s="119"/>
      <c r="G5" s="119"/>
      <c r="H5" s="119"/>
      <c r="I5" s="119"/>
      <c r="J5" s="119"/>
      <c r="K5" s="119"/>
      <c r="L5" s="119"/>
      <c r="M5" s="119"/>
      <c r="N5" s="22"/>
    </row>
    <row r="6" spans="1:24" ht="28.5" customHeight="1" x14ac:dyDescent="0.25">
      <c r="A6" s="118" t="s">
        <v>20</v>
      </c>
      <c r="B6" s="118"/>
      <c r="C6" s="118"/>
      <c r="D6" s="118"/>
      <c r="E6" s="118"/>
      <c r="F6" s="118"/>
      <c r="G6" s="118"/>
      <c r="H6" s="118"/>
      <c r="I6" s="118"/>
      <c r="J6" s="118"/>
      <c r="K6" s="118"/>
      <c r="L6" s="118"/>
      <c r="M6" s="118"/>
      <c r="N6" s="21"/>
      <c r="O6" s="108"/>
      <c r="P6" s="108"/>
      <c r="Q6" s="108"/>
      <c r="R6" s="108"/>
      <c r="S6" s="108"/>
      <c r="T6" s="108"/>
      <c r="U6" s="108"/>
      <c r="V6" s="108"/>
      <c r="W6" s="108"/>
      <c r="X6" s="108"/>
    </row>
    <row r="7" spans="1:24" ht="9" customHeight="1" x14ac:dyDescent="0.25">
      <c r="A7" s="29"/>
      <c r="B7" s="29"/>
      <c r="C7" s="2"/>
      <c r="D7" s="12"/>
      <c r="E7" s="6"/>
      <c r="F7" s="6"/>
      <c r="G7" s="6"/>
      <c r="H7" s="6"/>
      <c r="I7" s="6"/>
      <c r="J7" s="14"/>
      <c r="K7" s="14"/>
      <c r="L7" s="16"/>
      <c r="M7" s="16"/>
    </row>
    <row r="8" spans="1:24" ht="12.75" customHeight="1" x14ac:dyDescent="0.25">
      <c r="A8" s="109" t="s">
        <v>15</v>
      </c>
      <c r="B8" s="109" t="s">
        <v>18</v>
      </c>
      <c r="C8" s="121" t="s">
        <v>0</v>
      </c>
      <c r="D8" s="122" t="s">
        <v>1</v>
      </c>
      <c r="E8" s="111" t="s">
        <v>2</v>
      </c>
      <c r="F8" s="111" t="s">
        <v>3</v>
      </c>
      <c r="G8" s="112" t="s">
        <v>10</v>
      </c>
      <c r="H8" s="111" t="s">
        <v>4</v>
      </c>
      <c r="I8" s="111"/>
      <c r="J8" s="120" t="s">
        <v>5</v>
      </c>
      <c r="K8" s="120"/>
      <c r="L8" s="124" t="s">
        <v>6</v>
      </c>
      <c r="M8" s="124" t="s">
        <v>7</v>
      </c>
    </row>
    <row r="9" spans="1:24" ht="37.5" customHeight="1" x14ac:dyDescent="0.25">
      <c r="A9" s="110"/>
      <c r="B9" s="125"/>
      <c r="C9" s="121"/>
      <c r="D9" s="123"/>
      <c r="E9" s="111"/>
      <c r="F9" s="111"/>
      <c r="G9" s="113"/>
      <c r="H9" s="35" t="s">
        <v>8</v>
      </c>
      <c r="I9" s="35" t="s">
        <v>9</v>
      </c>
      <c r="J9" s="34" t="s">
        <v>8</v>
      </c>
      <c r="K9" s="34" t="s">
        <v>9</v>
      </c>
      <c r="L9" s="124"/>
      <c r="M9" s="124"/>
    </row>
    <row r="10" spans="1:24" ht="15" customHeight="1" thickBot="1" x14ac:dyDescent="0.3">
      <c r="A10" s="27"/>
      <c r="B10" s="27"/>
      <c r="C10" s="3"/>
      <c r="D10" s="13"/>
      <c r="E10" s="7"/>
      <c r="F10" s="7"/>
      <c r="G10" s="7"/>
      <c r="H10" s="7"/>
      <c r="I10" s="7"/>
      <c r="J10" s="9"/>
      <c r="K10" s="10"/>
      <c r="L10" s="17"/>
      <c r="M10" s="17"/>
    </row>
    <row r="11" spans="1:24" ht="15" customHeight="1" thickBot="1" x14ac:dyDescent="0.3">
      <c r="A11" s="55" t="s">
        <v>24</v>
      </c>
      <c r="B11" s="56"/>
      <c r="C11" s="57"/>
      <c r="D11" s="58"/>
      <c r="E11" s="59"/>
      <c r="F11" s="59"/>
      <c r="G11" s="60"/>
      <c r="H11" s="54"/>
      <c r="I11" s="7"/>
      <c r="J11" s="9"/>
      <c r="K11" s="10"/>
      <c r="L11" s="17"/>
      <c r="M11" s="17"/>
    </row>
    <row r="12" spans="1:24" ht="15" customHeight="1" thickBot="1" x14ac:dyDescent="0.3">
      <c r="A12" s="38"/>
      <c r="B12" s="68"/>
      <c r="C12" s="67"/>
      <c r="D12" s="1"/>
      <c r="E12" s="7"/>
      <c r="F12" s="7"/>
      <c r="G12" s="83"/>
      <c r="H12" s="81"/>
      <c r="I12" s="81"/>
      <c r="J12" s="85"/>
      <c r="K12" s="78"/>
      <c r="L12" s="17"/>
      <c r="M12" s="17"/>
    </row>
    <row r="13" spans="1:24" ht="15" customHeight="1" thickBot="1" x14ac:dyDescent="0.3">
      <c r="A13" s="114" t="s">
        <v>75</v>
      </c>
      <c r="B13" s="115"/>
      <c r="C13" s="116"/>
      <c r="D13" s="1"/>
      <c r="E13" s="77"/>
      <c r="F13" s="77"/>
      <c r="G13" s="83"/>
      <c r="H13" s="81"/>
      <c r="I13" s="81"/>
      <c r="J13" s="85"/>
      <c r="K13" s="78"/>
      <c r="L13" s="79"/>
      <c r="M13" s="79"/>
    </row>
    <row r="14" spans="1:24" ht="15" customHeight="1" x14ac:dyDescent="0.25">
      <c r="A14" s="38">
        <v>205</v>
      </c>
      <c r="B14" s="45" t="s">
        <v>78</v>
      </c>
      <c r="C14" s="24" t="s">
        <v>28</v>
      </c>
      <c r="D14" s="13"/>
      <c r="E14" s="7"/>
      <c r="F14" s="7"/>
      <c r="G14" s="7"/>
      <c r="H14" s="7"/>
      <c r="I14" s="7"/>
      <c r="J14" s="9"/>
      <c r="K14" s="10"/>
      <c r="L14" s="17"/>
      <c r="M14" s="17"/>
    </row>
    <row r="15" spans="1:24" ht="15" customHeight="1" x14ac:dyDescent="0.25">
      <c r="A15" s="38"/>
      <c r="B15" s="45"/>
      <c r="C15" s="84" t="s">
        <v>25</v>
      </c>
      <c r="D15" s="13">
        <v>2</v>
      </c>
      <c r="E15" s="7">
        <v>69</v>
      </c>
      <c r="F15" s="7">
        <v>8.5</v>
      </c>
      <c r="G15" s="7"/>
      <c r="H15" s="7">
        <f>E15*F15</f>
        <v>586.5</v>
      </c>
      <c r="I15" s="7"/>
      <c r="J15" s="9"/>
      <c r="K15" s="10"/>
      <c r="L15" s="17"/>
      <c r="M15" s="17"/>
    </row>
    <row r="16" spans="1:24" ht="15" customHeight="1" x14ac:dyDescent="0.25">
      <c r="A16" s="38"/>
      <c r="B16" s="45"/>
      <c r="C16" s="84" t="s">
        <v>26</v>
      </c>
      <c r="D16" s="13">
        <v>1</v>
      </c>
      <c r="E16" s="7">
        <v>69</v>
      </c>
      <c r="F16" s="7"/>
      <c r="G16" s="7"/>
      <c r="H16" s="7"/>
      <c r="I16" s="7"/>
      <c r="J16" s="9"/>
      <c r="K16" s="10"/>
      <c r="L16" s="17"/>
      <c r="M16" s="17"/>
    </row>
    <row r="17" spans="1:13" ht="15" customHeight="1" thickBot="1" x14ac:dyDescent="0.3">
      <c r="A17" s="38"/>
      <c r="B17" s="45"/>
      <c r="C17" s="84" t="s">
        <v>27</v>
      </c>
      <c r="D17" s="61">
        <v>2</v>
      </c>
      <c r="E17" s="62"/>
      <c r="F17" s="62"/>
      <c r="G17" s="7"/>
      <c r="H17" s="7"/>
      <c r="I17" s="7"/>
      <c r="J17" s="9"/>
      <c r="K17" s="10"/>
      <c r="L17" s="17"/>
      <c r="M17" s="17"/>
    </row>
    <row r="18" spans="1:13" ht="15" customHeight="1" thickBot="1" x14ac:dyDescent="0.3">
      <c r="A18" s="38"/>
      <c r="B18" s="45"/>
      <c r="C18" s="84"/>
      <c r="D18" s="36" t="s">
        <v>17</v>
      </c>
      <c r="E18" s="19">
        <v>1</v>
      </c>
      <c r="F18" s="20" t="s">
        <v>21</v>
      </c>
      <c r="G18" s="7"/>
      <c r="H18" s="7"/>
      <c r="I18" s="7"/>
      <c r="J18" s="9"/>
      <c r="K18" s="10"/>
      <c r="L18" s="17"/>
      <c r="M18" s="17"/>
    </row>
    <row r="19" spans="1:13" ht="15" customHeight="1" x14ac:dyDescent="0.25">
      <c r="A19" s="38">
        <v>206</v>
      </c>
      <c r="B19" s="45" t="s">
        <v>79</v>
      </c>
      <c r="C19" s="40" t="s">
        <v>29</v>
      </c>
      <c r="D19" s="13"/>
      <c r="E19" s="7"/>
      <c r="F19" s="7"/>
      <c r="G19" s="7"/>
      <c r="H19" s="7"/>
      <c r="I19" s="7"/>
      <c r="J19" s="9"/>
      <c r="K19" s="9"/>
      <c r="L19" s="17"/>
      <c r="M19" s="17"/>
    </row>
    <row r="20" spans="1:13" ht="15" customHeight="1" x14ac:dyDescent="0.25">
      <c r="A20" s="38"/>
      <c r="B20" s="45"/>
      <c r="C20" s="84" t="s">
        <v>30</v>
      </c>
      <c r="D20" s="13">
        <v>4</v>
      </c>
      <c r="E20" s="7"/>
      <c r="F20" s="7"/>
      <c r="G20" s="7"/>
      <c r="H20" s="7"/>
      <c r="I20" s="7"/>
      <c r="J20" s="9"/>
      <c r="K20" s="9"/>
      <c r="L20" s="17"/>
      <c r="M20" s="17"/>
    </row>
    <row r="21" spans="1:13" ht="15" customHeight="1" x14ac:dyDescent="0.25">
      <c r="A21" s="38"/>
      <c r="B21" s="45"/>
      <c r="C21" s="41" t="s">
        <v>31</v>
      </c>
      <c r="D21" s="13">
        <v>1</v>
      </c>
      <c r="E21" s="7">
        <v>69</v>
      </c>
      <c r="F21" s="7"/>
      <c r="G21" s="83"/>
      <c r="H21" s="77"/>
      <c r="I21" s="77"/>
      <c r="J21" s="78"/>
      <c r="K21" s="78"/>
      <c r="L21" s="17"/>
      <c r="M21" s="17"/>
    </row>
    <row r="22" spans="1:13" ht="15" customHeight="1" thickBot="1" x14ac:dyDescent="0.3">
      <c r="A22" s="38"/>
      <c r="B22" s="45"/>
      <c r="C22" s="51" t="s">
        <v>32</v>
      </c>
      <c r="D22" s="13">
        <v>5</v>
      </c>
      <c r="E22" s="7"/>
      <c r="F22" s="7">
        <v>0.93</v>
      </c>
      <c r="G22" s="83">
        <v>5.0999999999999996</v>
      </c>
      <c r="H22" s="77"/>
      <c r="I22" s="77"/>
      <c r="J22" s="78"/>
      <c r="K22" s="78"/>
      <c r="L22" s="17"/>
      <c r="M22" s="17"/>
    </row>
    <row r="23" spans="1:13" ht="15" customHeight="1" thickBot="1" x14ac:dyDescent="0.3">
      <c r="A23" s="38"/>
      <c r="B23" s="45"/>
      <c r="D23" s="36" t="s">
        <v>17</v>
      </c>
      <c r="E23" s="19">
        <v>1</v>
      </c>
      <c r="F23" s="20" t="s">
        <v>21</v>
      </c>
      <c r="G23" s="83"/>
      <c r="H23" s="77"/>
      <c r="I23" s="77"/>
      <c r="J23" s="78"/>
      <c r="K23" s="78"/>
      <c r="L23" s="17"/>
      <c r="M23" s="17"/>
    </row>
    <row r="24" spans="1:13" ht="15" customHeight="1" x14ac:dyDescent="0.25">
      <c r="A24" s="38">
        <v>207</v>
      </c>
      <c r="B24" s="45" t="s">
        <v>36</v>
      </c>
      <c r="C24" s="47" t="s">
        <v>33</v>
      </c>
      <c r="D24" s="13"/>
      <c r="E24" s="7"/>
      <c r="F24" s="7"/>
      <c r="G24" s="7"/>
      <c r="H24" s="7"/>
      <c r="I24" s="7"/>
      <c r="J24" s="9"/>
      <c r="K24" s="9"/>
      <c r="L24" s="17"/>
      <c r="M24" s="17"/>
    </row>
    <row r="25" spans="1:13" ht="15" customHeight="1" x14ac:dyDescent="0.25">
      <c r="A25" s="38"/>
      <c r="B25" s="45"/>
      <c r="C25" s="41" t="s">
        <v>42</v>
      </c>
      <c r="D25" s="13">
        <v>10</v>
      </c>
      <c r="E25" s="64">
        <v>69</v>
      </c>
      <c r="F25" s="7"/>
      <c r="G25" s="7"/>
      <c r="H25" s="7"/>
      <c r="I25" s="7"/>
      <c r="J25" s="9"/>
      <c r="K25" s="9"/>
      <c r="L25" s="17"/>
      <c r="M25" s="17"/>
    </row>
    <row r="26" spans="1:13" ht="15" customHeight="1" x14ac:dyDescent="0.25">
      <c r="A26" s="38"/>
      <c r="B26" s="45"/>
      <c r="C26" s="41"/>
      <c r="D26" s="13"/>
      <c r="E26" s="7">
        <f>D25*E25</f>
        <v>690</v>
      </c>
      <c r="F26" s="63"/>
      <c r="G26" s="7"/>
      <c r="H26" s="7"/>
      <c r="I26" s="7"/>
      <c r="J26" s="9"/>
      <c r="K26" s="9"/>
      <c r="L26" s="17"/>
      <c r="M26" s="17"/>
    </row>
    <row r="27" spans="1:13" ht="15" customHeight="1" thickBot="1" x14ac:dyDescent="0.3">
      <c r="A27" s="38"/>
      <c r="B27" s="45"/>
      <c r="C27" s="51" t="s">
        <v>19</v>
      </c>
      <c r="D27" s="13"/>
      <c r="E27" s="7">
        <f>F28-E26</f>
        <v>10</v>
      </c>
      <c r="F27" s="7"/>
      <c r="G27" s="7"/>
      <c r="H27" s="7"/>
      <c r="I27" s="7"/>
      <c r="J27" s="9"/>
      <c r="K27" s="9"/>
      <c r="L27" s="17"/>
      <c r="M27" s="17"/>
    </row>
    <row r="28" spans="1:13" ht="15" customHeight="1" thickBot="1" x14ac:dyDescent="0.3">
      <c r="A28" s="38"/>
      <c r="B28" s="45"/>
      <c r="C28" s="41"/>
      <c r="D28" s="13"/>
      <c r="E28" s="18" t="s">
        <v>11</v>
      </c>
      <c r="F28" s="19">
        <v>700</v>
      </c>
      <c r="G28" s="65" t="s">
        <v>14</v>
      </c>
      <c r="H28" s="1"/>
      <c r="I28" s="68"/>
      <c r="J28" s="1"/>
      <c r="K28" s="9"/>
      <c r="L28" s="17"/>
      <c r="M28" s="17"/>
    </row>
    <row r="29" spans="1:13" ht="15" customHeight="1" x14ac:dyDescent="0.25">
      <c r="A29" s="38">
        <v>208</v>
      </c>
      <c r="B29" s="45" t="s">
        <v>76</v>
      </c>
      <c r="C29" s="47" t="s">
        <v>34</v>
      </c>
      <c r="D29" s="13"/>
      <c r="E29" s="7"/>
      <c r="F29" s="7"/>
      <c r="G29" s="7"/>
      <c r="H29" s="7"/>
      <c r="I29" s="7"/>
      <c r="J29" s="9"/>
      <c r="K29" s="9"/>
      <c r="L29" s="17"/>
      <c r="M29" s="17"/>
    </row>
    <row r="30" spans="1:13" ht="15" customHeight="1" x14ac:dyDescent="0.25">
      <c r="A30" s="75"/>
      <c r="B30" s="76"/>
      <c r="C30" s="42" t="s">
        <v>39</v>
      </c>
      <c r="D30" s="80"/>
      <c r="E30" s="77"/>
      <c r="F30" s="77"/>
      <c r="G30" s="77"/>
      <c r="H30" s="77"/>
      <c r="I30" s="77"/>
      <c r="J30" s="78"/>
      <c r="K30" s="78"/>
      <c r="L30" s="79"/>
      <c r="M30" s="79"/>
    </row>
    <row r="31" spans="1:13" ht="15" customHeight="1" x14ac:dyDescent="0.25">
      <c r="A31" s="38"/>
      <c r="B31" s="45"/>
      <c r="C31" s="51" t="s">
        <v>35</v>
      </c>
      <c r="D31" s="13">
        <v>2</v>
      </c>
      <c r="E31" s="7">
        <v>69</v>
      </c>
      <c r="F31" s="7">
        <v>8.8000000000000007</v>
      </c>
      <c r="G31" s="7"/>
      <c r="H31" s="7">
        <f>F31*E31*D31</f>
        <v>1214.4000000000001</v>
      </c>
      <c r="I31" s="7"/>
      <c r="J31" s="9"/>
      <c r="K31" s="9"/>
      <c r="L31" s="17"/>
      <c r="M31" s="17"/>
    </row>
    <row r="32" spans="1:13" ht="15" customHeight="1" thickBot="1" x14ac:dyDescent="0.3">
      <c r="A32" s="38"/>
      <c r="B32" s="45"/>
      <c r="C32" s="51" t="s">
        <v>19</v>
      </c>
      <c r="D32" s="13"/>
      <c r="E32" s="13"/>
      <c r="F32" s="7"/>
      <c r="G32" s="7"/>
      <c r="H32" s="7">
        <f>I33-H31</f>
        <v>35.599999999999909</v>
      </c>
      <c r="I32" s="9"/>
      <c r="J32" s="9"/>
      <c r="K32" s="67"/>
      <c r="L32" s="49"/>
      <c r="M32" s="17"/>
    </row>
    <row r="33" spans="1:13" ht="15" customHeight="1" thickBot="1" x14ac:dyDescent="0.3">
      <c r="A33" s="38"/>
      <c r="B33" s="45"/>
      <c r="C33" s="66"/>
      <c r="D33" s="13"/>
      <c r="E33" s="7"/>
      <c r="F33" s="7"/>
      <c r="G33" s="7"/>
      <c r="H33" s="18" t="s">
        <v>11</v>
      </c>
      <c r="I33" s="19">
        <v>1250</v>
      </c>
      <c r="J33" s="50" t="s">
        <v>13</v>
      </c>
      <c r="K33" s="67"/>
      <c r="L33" s="49"/>
      <c r="M33" s="17"/>
    </row>
    <row r="34" spans="1:13" ht="15" customHeight="1" x14ac:dyDescent="0.25">
      <c r="A34" s="75"/>
      <c r="B34" s="76"/>
      <c r="C34" s="42" t="s">
        <v>40</v>
      </c>
      <c r="D34" s="80"/>
      <c r="E34" s="77"/>
      <c r="F34" s="77"/>
      <c r="G34" s="77"/>
      <c r="H34" s="86"/>
      <c r="I34" s="87"/>
      <c r="J34" s="88"/>
      <c r="K34" s="68"/>
      <c r="L34" s="49"/>
      <c r="M34" s="79"/>
    </row>
    <row r="35" spans="1:13" ht="15" customHeight="1" x14ac:dyDescent="0.25">
      <c r="A35" s="75"/>
      <c r="B35" s="76"/>
      <c r="C35" s="51" t="s">
        <v>35</v>
      </c>
      <c r="D35" s="80">
        <v>1</v>
      </c>
      <c r="E35" s="77">
        <v>69</v>
      </c>
      <c r="F35" s="77"/>
      <c r="G35" s="77"/>
      <c r="H35" s="86"/>
      <c r="I35" s="87"/>
      <c r="J35" s="88"/>
      <c r="K35" s="68"/>
      <c r="L35" s="49"/>
      <c r="M35" s="79"/>
    </row>
    <row r="36" spans="1:13" ht="15" customHeight="1" thickBot="1" x14ac:dyDescent="0.3">
      <c r="A36" s="75"/>
      <c r="B36" s="76"/>
      <c r="C36" s="51" t="s">
        <v>19</v>
      </c>
      <c r="D36" s="80"/>
      <c r="E36" s="77">
        <f>F37-E35</f>
        <v>1</v>
      </c>
      <c r="F36" s="77"/>
      <c r="G36" s="77"/>
      <c r="H36" s="86"/>
      <c r="I36" s="87"/>
      <c r="J36" s="88"/>
      <c r="K36" s="68"/>
      <c r="L36" s="49"/>
      <c r="M36" s="79"/>
    </row>
    <row r="37" spans="1:13" ht="15" customHeight="1" thickBot="1" x14ac:dyDescent="0.3">
      <c r="A37" s="75"/>
      <c r="B37" s="76"/>
      <c r="C37" s="51"/>
      <c r="D37" s="80"/>
      <c r="E37" s="18" t="s">
        <v>11</v>
      </c>
      <c r="F37" s="19">
        <v>70</v>
      </c>
      <c r="G37" s="65" t="s">
        <v>14</v>
      </c>
      <c r="H37" s="86"/>
      <c r="I37" s="87"/>
      <c r="J37" s="88"/>
      <c r="K37" s="68"/>
      <c r="L37" s="49"/>
      <c r="M37" s="79"/>
    </row>
    <row r="38" spans="1:13" ht="15" customHeight="1" x14ac:dyDescent="0.25">
      <c r="A38" s="75"/>
      <c r="B38" s="76"/>
      <c r="C38" s="89" t="s">
        <v>41</v>
      </c>
      <c r="D38" s="80"/>
      <c r="E38" s="86"/>
      <c r="F38" s="85"/>
      <c r="G38" s="85"/>
      <c r="H38" s="81"/>
      <c r="I38" s="85"/>
      <c r="J38" s="91"/>
      <c r="K38" s="92"/>
      <c r="L38" s="79"/>
      <c r="M38" s="79"/>
    </row>
    <row r="39" spans="1:13" ht="15" customHeight="1" x14ac:dyDescent="0.25">
      <c r="A39" s="75"/>
      <c r="B39" s="76"/>
      <c r="C39" s="84" t="s">
        <v>45</v>
      </c>
      <c r="D39" s="80">
        <v>2</v>
      </c>
      <c r="E39" s="64">
        <v>69</v>
      </c>
      <c r="F39" s="85"/>
      <c r="G39" s="85"/>
      <c r="H39" s="81"/>
      <c r="I39" s="85"/>
      <c r="J39" s="91"/>
      <c r="K39" s="92"/>
      <c r="L39" s="79"/>
      <c r="M39" s="79"/>
    </row>
    <row r="40" spans="1:13" ht="15" customHeight="1" x14ac:dyDescent="0.25">
      <c r="A40" s="75"/>
      <c r="B40" s="76"/>
      <c r="C40" s="89"/>
      <c r="D40" s="80"/>
      <c r="E40" s="90">
        <f>D39*E39</f>
        <v>138</v>
      </c>
      <c r="F40" s="85"/>
      <c r="G40" s="85"/>
      <c r="H40" s="81"/>
      <c r="I40" s="85"/>
      <c r="J40" s="91"/>
      <c r="K40" s="92"/>
      <c r="L40" s="79"/>
      <c r="M40" s="79"/>
    </row>
    <row r="41" spans="1:13" ht="15" customHeight="1" thickBot="1" x14ac:dyDescent="0.3">
      <c r="A41" s="75"/>
      <c r="B41" s="76"/>
      <c r="C41" s="51" t="s">
        <v>19</v>
      </c>
      <c r="D41" s="80"/>
      <c r="E41" s="4">
        <f>F42-E40</f>
        <v>2</v>
      </c>
      <c r="F41" s="85"/>
      <c r="G41" s="85"/>
      <c r="H41" s="81"/>
      <c r="I41" s="85"/>
      <c r="J41" s="91"/>
      <c r="K41" s="92"/>
      <c r="L41" s="79"/>
      <c r="M41" s="79"/>
    </row>
    <row r="42" spans="1:13" ht="15" customHeight="1" thickBot="1" x14ac:dyDescent="0.3">
      <c r="A42" s="75"/>
      <c r="B42" s="76"/>
      <c r="C42" s="51"/>
      <c r="D42" s="80"/>
      <c r="E42" s="18" t="s">
        <v>11</v>
      </c>
      <c r="F42" s="19">
        <v>140</v>
      </c>
      <c r="G42" s="65" t="s">
        <v>14</v>
      </c>
      <c r="H42" s="81"/>
      <c r="I42" s="85"/>
      <c r="J42" s="91"/>
      <c r="K42" s="92"/>
      <c r="L42" s="79"/>
      <c r="M42" s="79"/>
    </row>
    <row r="43" spans="1:13" ht="15" customHeight="1" x14ac:dyDescent="0.25">
      <c r="A43" s="75"/>
      <c r="B43" s="76"/>
      <c r="C43" s="42" t="s">
        <v>43</v>
      </c>
      <c r="D43" s="80"/>
      <c r="E43" s="93"/>
      <c r="F43" s="73"/>
      <c r="G43" s="73"/>
      <c r="H43" s="81"/>
      <c r="I43" s="85"/>
      <c r="J43" s="91"/>
      <c r="K43" s="92"/>
      <c r="L43" s="49"/>
      <c r="M43" s="79"/>
    </row>
    <row r="44" spans="1:13" ht="15" customHeight="1" x14ac:dyDescent="0.25">
      <c r="A44" s="75"/>
      <c r="B44" s="76"/>
      <c r="C44" s="51" t="s">
        <v>44</v>
      </c>
      <c r="D44" s="80">
        <v>4</v>
      </c>
      <c r="E44" s="64">
        <v>8.5</v>
      </c>
      <c r="F44" s="85"/>
      <c r="G44" s="85"/>
      <c r="H44" s="81"/>
      <c r="I44" s="85"/>
      <c r="J44" s="91"/>
      <c r="K44" s="92"/>
      <c r="L44" s="49"/>
      <c r="M44" s="79"/>
    </row>
    <row r="45" spans="1:13" ht="15" customHeight="1" x14ac:dyDescent="0.25">
      <c r="A45" s="75"/>
      <c r="B45" s="76"/>
      <c r="D45" s="80"/>
      <c r="E45" s="77">
        <f>D44*E44</f>
        <v>34</v>
      </c>
      <c r="F45" s="85"/>
      <c r="G45" s="85"/>
      <c r="H45" s="81"/>
      <c r="I45" s="85"/>
      <c r="J45" s="91"/>
      <c r="K45" s="92"/>
      <c r="L45" s="49"/>
      <c r="M45" s="79"/>
    </row>
    <row r="46" spans="1:13" ht="15" customHeight="1" thickBot="1" x14ac:dyDescent="0.3">
      <c r="A46" s="75"/>
      <c r="B46" s="76"/>
      <c r="C46" s="51" t="s">
        <v>19</v>
      </c>
      <c r="D46" s="80"/>
      <c r="E46" s="77">
        <f>F47-E45</f>
        <v>1</v>
      </c>
      <c r="F46" s="85"/>
      <c r="G46" s="85"/>
      <c r="H46" s="81"/>
      <c r="I46" s="85"/>
      <c r="J46" s="91"/>
      <c r="K46" s="92"/>
      <c r="L46" s="49"/>
      <c r="M46" s="79"/>
    </row>
    <row r="47" spans="1:13" ht="15" customHeight="1" thickBot="1" x14ac:dyDescent="0.3">
      <c r="A47" s="75"/>
      <c r="B47" s="76"/>
      <c r="C47" s="51"/>
      <c r="D47" s="80"/>
      <c r="E47" s="18" t="s">
        <v>11</v>
      </c>
      <c r="F47" s="19">
        <v>35</v>
      </c>
      <c r="G47" s="65" t="s">
        <v>14</v>
      </c>
      <c r="H47" s="81"/>
      <c r="I47" s="85"/>
      <c r="J47" s="91"/>
      <c r="K47" s="92"/>
      <c r="L47" s="49"/>
      <c r="M47" s="79"/>
    </row>
    <row r="48" spans="1:13" ht="15" customHeight="1" x14ac:dyDescent="0.25">
      <c r="A48" s="75"/>
      <c r="B48" s="76"/>
      <c r="C48" s="51"/>
      <c r="D48" s="80"/>
      <c r="E48" s="81"/>
      <c r="F48" s="85"/>
      <c r="G48" s="85"/>
      <c r="H48" s="81"/>
      <c r="I48" s="85"/>
      <c r="J48" s="91"/>
      <c r="K48" s="92"/>
      <c r="L48" s="49"/>
      <c r="M48" s="79"/>
    </row>
    <row r="49" spans="1:13" ht="15" customHeight="1" x14ac:dyDescent="0.25">
      <c r="A49" s="38">
        <v>209</v>
      </c>
      <c r="B49" s="45" t="s">
        <v>77</v>
      </c>
      <c r="C49" s="47" t="s">
        <v>46</v>
      </c>
      <c r="D49" s="13"/>
      <c r="E49" s="7"/>
      <c r="F49" s="7"/>
      <c r="G49" s="7"/>
      <c r="H49" s="69"/>
      <c r="I49" s="70"/>
      <c r="J49" s="71"/>
      <c r="K49" s="63"/>
      <c r="L49" s="49"/>
      <c r="M49" s="17"/>
    </row>
    <row r="50" spans="1:13" ht="15" customHeight="1" x14ac:dyDescent="0.25">
      <c r="A50" s="75"/>
      <c r="B50" s="76"/>
      <c r="C50" s="51" t="s">
        <v>35</v>
      </c>
      <c r="D50" s="80">
        <v>1</v>
      </c>
      <c r="E50" s="77">
        <v>69</v>
      </c>
      <c r="F50" s="77"/>
      <c r="G50" s="77"/>
      <c r="H50" s="86"/>
      <c r="I50" s="87"/>
      <c r="J50" s="88"/>
      <c r="K50" s="68"/>
      <c r="L50" s="49"/>
      <c r="M50" s="79"/>
    </row>
    <row r="51" spans="1:13" ht="15" customHeight="1" thickBot="1" x14ac:dyDescent="0.3">
      <c r="A51" s="75"/>
      <c r="B51" s="76"/>
      <c r="C51" s="51" t="s">
        <v>19</v>
      </c>
      <c r="D51" s="80"/>
      <c r="E51" s="77">
        <f>F52-E50</f>
        <v>1</v>
      </c>
      <c r="F51" s="77"/>
      <c r="G51" s="77"/>
      <c r="H51" s="86"/>
      <c r="I51" s="87"/>
      <c r="J51" s="88"/>
      <c r="K51" s="68"/>
      <c r="L51" s="49"/>
      <c r="M51" s="79"/>
    </row>
    <row r="52" spans="1:13" ht="15" customHeight="1" thickBot="1" x14ac:dyDescent="0.3">
      <c r="A52" s="75"/>
      <c r="B52" s="76"/>
      <c r="C52" s="51"/>
      <c r="D52" s="80"/>
      <c r="E52" s="18" t="s">
        <v>11</v>
      </c>
      <c r="F52" s="19">
        <v>70</v>
      </c>
      <c r="G52" s="65" t="s">
        <v>14</v>
      </c>
      <c r="H52" s="86"/>
      <c r="I52" s="87"/>
      <c r="J52" s="88"/>
      <c r="K52" s="68"/>
      <c r="L52" s="49"/>
      <c r="M52" s="79"/>
    </row>
    <row r="53" spans="1:13" ht="15" customHeight="1" thickBot="1" x14ac:dyDescent="0.3">
      <c r="A53" s="114" t="s">
        <v>47</v>
      </c>
      <c r="B53" s="115"/>
      <c r="C53" s="116"/>
      <c r="D53" s="96"/>
      <c r="E53" s="97"/>
      <c r="F53" s="87"/>
      <c r="G53" s="87"/>
      <c r="H53" s="86"/>
      <c r="I53" s="87"/>
      <c r="J53" s="88"/>
      <c r="K53" s="68"/>
      <c r="L53" s="49"/>
      <c r="M53" s="79"/>
    </row>
    <row r="54" spans="1:13" ht="15" customHeight="1" x14ac:dyDescent="0.25">
      <c r="A54" s="38"/>
      <c r="B54" s="45"/>
      <c r="C54" s="42"/>
      <c r="D54" s="13"/>
      <c r="E54" s="81"/>
      <c r="F54" s="73"/>
      <c r="G54" s="72"/>
      <c r="H54" s="67"/>
      <c r="I54" s="68"/>
      <c r="J54" s="1"/>
      <c r="K54" s="63"/>
      <c r="L54" s="49"/>
      <c r="M54" s="17"/>
    </row>
    <row r="55" spans="1:13" ht="15" customHeight="1" x14ac:dyDescent="0.25">
      <c r="A55" s="38">
        <v>210</v>
      </c>
      <c r="B55" s="45" t="s">
        <v>37</v>
      </c>
      <c r="C55" s="74" t="s">
        <v>50</v>
      </c>
      <c r="D55" s="85"/>
      <c r="E55" s="85"/>
      <c r="F55" s="81"/>
      <c r="G55" s="52"/>
      <c r="H55" s="7"/>
      <c r="I55" s="7"/>
      <c r="J55" s="9"/>
      <c r="K55" s="9"/>
      <c r="L55" s="17"/>
      <c r="M55" s="17"/>
    </row>
    <row r="56" spans="1:13" ht="15" customHeight="1" x14ac:dyDescent="0.25">
      <c r="A56" s="38"/>
      <c r="B56" s="45"/>
      <c r="C56" s="42" t="s">
        <v>62</v>
      </c>
      <c r="D56" s="98"/>
      <c r="E56" s="99"/>
      <c r="F56" s="99"/>
      <c r="G56" s="99"/>
      <c r="H56" s="95"/>
      <c r="I56" s="70"/>
      <c r="J56" s="71"/>
      <c r="K56" s="63"/>
      <c r="L56" s="49"/>
      <c r="M56" s="17"/>
    </row>
    <row r="57" spans="1:13" ht="15" customHeight="1" thickBot="1" x14ac:dyDescent="0.3">
      <c r="A57" s="38"/>
      <c r="B57" s="45"/>
      <c r="C57" s="51" t="s">
        <v>48</v>
      </c>
      <c r="D57" s="67"/>
      <c r="E57" s="68"/>
      <c r="F57" s="68"/>
      <c r="G57" s="68"/>
      <c r="H57" s="52"/>
      <c r="I57" s="70"/>
      <c r="J57" s="71"/>
      <c r="K57" s="63"/>
      <c r="L57" s="49"/>
      <c r="M57" s="17"/>
    </row>
    <row r="58" spans="1:13" ht="15" customHeight="1" thickBot="1" x14ac:dyDescent="0.3">
      <c r="A58" s="75"/>
      <c r="B58" s="76"/>
      <c r="C58" s="51"/>
      <c r="D58" s="94">
        <v>3</v>
      </c>
      <c r="E58" s="18" t="s">
        <v>11</v>
      </c>
      <c r="F58" s="19">
        <v>4</v>
      </c>
      <c r="G58" s="20" t="s">
        <v>12</v>
      </c>
      <c r="H58" s="52"/>
      <c r="I58" s="85"/>
      <c r="J58" s="91"/>
      <c r="K58" s="92"/>
      <c r="L58" s="49"/>
      <c r="M58" s="79"/>
    </row>
    <row r="59" spans="1:13" ht="15" customHeight="1" x14ac:dyDescent="0.25">
      <c r="A59" s="75"/>
      <c r="B59" s="76"/>
      <c r="C59" s="51"/>
      <c r="D59" s="94"/>
      <c r="E59" s="93"/>
      <c r="F59" s="73"/>
      <c r="G59" s="95"/>
      <c r="H59" s="52"/>
      <c r="I59" s="85"/>
      <c r="J59" s="91"/>
      <c r="K59" s="92"/>
      <c r="L59" s="49"/>
      <c r="M59" s="79"/>
    </row>
    <row r="60" spans="1:13" ht="15" customHeight="1" x14ac:dyDescent="0.25">
      <c r="A60" s="38"/>
      <c r="B60" s="45"/>
      <c r="C60" s="51" t="s">
        <v>49</v>
      </c>
      <c r="D60" s="13">
        <v>3</v>
      </c>
      <c r="E60" s="7">
        <v>34</v>
      </c>
      <c r="F60" s="7"/>
      <c r="G60" s="7"/>
      <c r="H60" s="7"/>
      <c r="I60" s="70"/>
      <c r="J60" s="71"/>
      <c r="K60" s="63"/>
      <c r="L60" s="49"/>
      <c r="M60" s="17"/>
    </row>
    <row r="61" spans="1:13" ht="15" customHeight="1" x14ac:dyDescent="0.25">
      <c r="A61" s="38"/>
      <c r="B61" s="45"/>
      <c r="C61" s="51"/>
      <c r="D61" s="13">
        <v>3</v>
      </c>
      <c r="E61" s="77">
        <v>3.9</v>
      </c>
      <c r="F61" s="7"/>
      <c r="G61" s="7"/>
      <c r="H61" s="7"/>
      <c r="I61" s="70"/>
      <c r="J61" s="71"/>
      <c r="K61" s="63"/>
      <c r="L61" s="49"/>
      <c r="M61" s="17"/>
    </row>
    <row r="62" spans="1:13" ht="15" customHeight="1" x14ac:dyDescent="0.25">
      <c r="A62" s="38"/>
      <c r="B62" s="45"/>
      <c r="C62" s="47"/>
      <c r="D62" s="13">
        <v>3</v>
      </c>
      <c r="E62" s="100">
        <v>8.5</v>
      </c>
      <c r="F62" s="7"/>
      <c r="G62" s="7"/>
      <c r="H62" s="7"/>
      <c r="I62" s="70"/>
      <c r="J62" s="71"/>
      <c r="K62" s="63"/>
      <c r="L62" s="49"/>
      <c r="M62" s="17"/>
    </row>
    <row r="63" spans="1:13" ht="15" customHeight="1" x14ac:dyDescent="0.25">
      <c r="A63" s="75"/>
      <c r="B63" s="76"/>
      <c r="C63" s="47"/>
      <c r="D63" s="80"/>
      <c r="E63" s="101">
        <f>D60*E60+D61*E61+D62*E62</f>
        <v>139.19999999999999</v>
      </c>
      <c r="F63" s="77"/>
      <c r="G63" s="77"/>
      <c r="H63" s="77"/>
      <c r="I63" s="85"/>
      <c r="J63" s="91"/>
      <c r="K63" s="92"/>
      <c r="L63" s="49"/>
      <c r="M63" s="79"/>
    </row>
    <row r="64" spans="1:13" ht="15" customHeight="1" thickBot="1" x14ac:dyDescent="0.3">
      <c r="A64" s="38"/>
      <c r="B64" s="45"/>
      <c r="C64" s="51" t="s">
        <v>19</v>
      </c>
      <c r="D64" s="13"/>
      <c r="E64" s="4">
        <f>G65-E63</f>
        <v>10.800000000000011</v>
      </c>
      <c r="F64" s="7"/>
      <c r="G64" s="7"/>
      <c r="H64" s="7"/>
      <c r="I64" s="70"/>
      <c r="J64" s="71"/>
      <c r="K64" s="63"/>
      <c r="L64" s="49"/>
      <c r="M64" s="17"/>
    </row>
    <row r="65" spans="1:13" ht="15" customHeight="1" thickBot="1" x14ac:dyDescent="0.3">
      <c r="A65" s="38"/>
      <c r="B65" s="45"/>
      <c r="C65" s="42"/>
      <c r="D65" s="13"/>
      <c r="E65" s="82"/>
      <c r="F65" s="18" t="s">
        <v>11</v>
      </c>
      <c r="G65" s="19">
        <v>150</v>
      </c>
      <c r="H65" s="50" t="s">
        <v>14</v>
      </c>
      <c r="I65" s="68"/>
      <c r="J65" s="1"/>
      <c r="K65" s="63"/>
      <c r="L65" s="49"/>
      <c r="M65" s="17"/>
    </row>
    <row r="66" spans="1:13" ht="15" customHeight="1" x14ac:dyDescent="0.25">
      <c r="A66" s="75"/>
      <c r="B66" s="76"/>
      <c r="C66" s="42"/>
      <c r="D66" s="80"/>
      <c r="E66" s="107"/>
      <c r="F66" s="81"/>
      <c r="G66" s="85"/>
      <c r="H66" s="91"/>
      <c r="I66" s="92"/>
      <c r="J66" s="1"/>
      <c r="K66" s="92"/>
      <c r="L66" s="49"/>
      <c r="M66" s="79"/>
    </row>
    <row r="67" spans="1:13" ht="15" customHeight="1" x14ac:dyDescent="0.25">
      <c r="A67" s="38"/>
      <c r="B67" s="45"/>
      <c r="C67" s="42" t="s">
        <v>39</v>
      </c>
      <c r="D67" s="13">
        <v>1</v>
      </c>
      <c r="E67" s="7">
        <v>34</v>
      </c>
      <c r="F67" s="7"/>
      <c r="G67" s="7">
        <v>4.5</v>
      </c>
      <c r="H67" s="48">
        <f>D67*E67*G67</f>
        <v>153</v>
      </c>
      <c r="I67" s="7"/>
      <c r="J67" s="9"/>
      <c r="K67" s="9"/>
      <c r="L67" s="49"/>
      <c r="M67" s="17"/>
    </row>
    <row r="68" spans="1:13" ht="15" customHeight="1" x14ac:dyDescent="0.25">
      <c r="A68" s="75"/>
      <c r="B68" s="76"/>
      <c r="C68" s="42"/>
      <c r="D68" s="80">
        <v>1</v>
      </c>
      <c r="E68" s="77">
        <v>3.9</v>
      </c>
      <c r="F68" s="77"/>
      <c r="G68" s="77">
        <v>4.5</v>
      </c>
      <c r="H68" s="48">
        <f>D68*E68*G68</f>
        <v>17.55</v>
      </c>
      <c r="I68" s="77"/>
      <c r="J68" s="78"/>
      <c r="K68" s="78"/>
      <c r="L68" s="49"/>
      <c r="M68" s="79"/>
    </row>
    <row r="69" spans="1:13" ht="15" customHeight="1" x14ac:dyDescent="0.25">
      <c r="A69" s="75"/>
      <c r="B69" s="76"/>
      <c r="C69" s="42"/>
      <c r="D69" s="80">
        <v>1</v>
      </c>
      <c r="E69" s="77">
        <v>8.5</v>
      </c>
      <c r="F69" s="77"/>
      <c r="G69" s="77">
        <v>4.5</v>
      </c>
      <c r="H69" s="64">
        <f>D69*E69*G69</f>
        <v>38.25</v>
      </c>
      <c r="I69" s="77"/>
      <c r="J69" s="78"/>
      <c r="K69" s="78"/>
      <c r="L69" s="49"/>
      <c r="M69" s="79"/>
    </row>
    <row r="70" spans="1:13" ht="15" customHeight="1" x14ac:dyDescent="0.25">
      <c r="A70" s="75"/>
      <c r="B70" s="76"/>
      <c r="C70" s="42"/>
      <c r="D70" s="80"/>
      <c r="E70" s="77"/>
      <c r="F70" s="77"/>
      <c r="G70" s="77"/>
      <c r="H70" s="83"/>
      <c r="I70" s="77">
        <f>SUM(H67:H69)</f>
        <v>208.8</v>
      </c>
      <c r="J70" s="78"/>
      <c r="K70" s="78"/>
      <c r="L70" s="49"/>
      <c r="M70" s="79"/>
    </row>
    <row r="71" spans="1:13" ht="15" customHeight="1" thickBot="1" x14ac:dyDescent="0.3">
      <c r="A71" s="75"/>
      <c r="B71" s="76"/>
      <c r="C71" s="51" t="s">
        <v>19</v>
      </c>
      <c r="D71" s="80"/>
      <c r="E71" s="77"/>
      <c r="F71" s="77"/>
      <c r="G71" s="77"/>
      <c r="H71" s="83"/>
      <c r="I71" s="77">
        <f>K72-I70</f>
        <v>6.1999999999999886</v>
      </c>
      <c r="J71" s="78"/>
      <c r="K71" s="78"/>
      <c r="L71" s="49"/>
      <c r="M71" s="79"/>
    </row>
    <row r="72" spans="1:13" ht="15" customHeight="1" thickBot="1" x14ac:dyDescent="0.3">
      <c r="A72" s="75"/>
      <c r="B72" s="76"/>
      <c r="C72" s="51"/>
      <c r="D72" s="80"/>
      <c r="E72" s="77"/>
      <c r="F72" s="77"/>
      <c r="G72" s="77"/>
      <c r="H72" s="83"/>
      <c r="I72" s="77"/>
      <c r="J72" s="18" t="s">
        <v>11</v>
      </c>
      <c r="K72" s="19">
        <v>215</v>
      </c>
      <c r="L72" s="50" t="s">
        <v>13</v>
      </c>
      <c r="M72" s="79"/>
    </row>
    <row r="73" spans="1:13" ht="15" customHeight="1" x14ac:dyDescent="0.25">
      <c r="A73" s="75"/>
      <c r="B73" s="76"/>
      <c r="C73" s="51"/>
      <c r="D73" s="80"/>
      <c r="E73" s="77"/>
      <c r="F73" s="77"/>
      <c r="G73" s="77"/>
      <c r="H73" s="83"/>
      <c r="I73" s="77"/>
      <c r="J73" s="78"/>
      <c r="K73" s="78"/>
      <c r="L73" s="49"/>
      <c r="M73" s="79"/>
    </row>
    <row r="74" spans="1:13" ht="15" customHeight="1" x14ac:dyDescent="0.25">
      <c r="A74" s="75"/>
      <c r="B74" s="76"/>
      <c r="C74" s="42" t="s">
        <v>51</v>
      </c>
      <c r="D74" s="80"/>
      <c r="E74" s="77"/>
      <c r="F74" s="77"/>
      <c r="G74" s="77"/>
      <c r="H74" s="83"/>
      <c r="I74" s="77"/>
      <c r="J74" s="78"/>
      <c r="K74" s="78"/>
      <c r="L74" s="49"/>
      <c r="M74" s="79"/>
    </row>
    <row r="75" spans="1:13" ht="15" customHeight="1" x14ac:dyDescent="0.25">
      <c r="A75" s="75"/>
      <c r="B75" s="76"/>
      <c r="C75" s="51" t="s">
        <v>52</v>
      </c>
      <c r="D75" s="80">
        <v>12</v>
      </c>
      <c r="E75" s="77">
        <v>4.5</v>
      </c>
      <c r="F75" s="77"/>
      <c r="G75" s="1"/>
      <c r="H75" s="83"/>
      <c r="I75" s="77"/>
      <c r="J75" s="78"/>
      <c r="K75" s="78"/>
      <c r="L75" s="49"/>
      <c r="M75" s="79"/>
    </row>
    <row r="76" spans="1:13" ht="15" customHeight="1" x14ac:dyDescent="0.25">
      <c r="A76" s="75"/>
      <c r="B76" s="76"/>
      <c r="C76" s="51" t="s">
        <v>53</v>
      </c>
      <c r="D76" s="80">
        <v>3</v>
      </c>
      <c r="E76" s="77">
        <v>4.5</v>
      </c>
      <c r="F76" s="77"/>
      <c r="G76" s="1"/>
      <c r="H76" s="83"/>
      <c r="I76" s="77"/>
      <c r="J76" s="78"/>
      <c r="K76" s="78"/>
      <c r="L76" s="49"/>
      <c r="M76" s="79"/>
    </row>
    <row r="77" spans="1:13" ht="15" customHeight="1" x14ac:dyDescent="0.25">
      <c r="A77" s="75"/>
      <c r="B77" s="76"/>
      <c r="C77" s="51" t="s">
        <v>54</v>
      </c>
      <c r="D77" s="80">
        <v>2</v>
      </c>
      <c r="E77" s="77">
        <v>34</v>
      </c>
      <c r="F77" s="77"/>
      <c r="G77" s="77"/>
      <c r="H77" s="83"/>
      <c r="I77" s="77"/>
      <c r="J77" s="78"/>
      <c r="K77" s="78"/>
      <c r="L77" s="49"/>
      <c r="M77" s="79"/>
    </row>
    <row r="78" spans="1:13" ht="15" customHeight="1" x14ac:dyDescent="0.25">
      <c r="A78" s="75"/>
      <c r="B78" s="76"/>
      <c r="C78" s="51"/>
      <c r="D78" s="80">
        <v>2</v>
      </c>
      <c r="E78" s="77">
        <v>3.9</v>
      </c>
      <c r="F78" s="77"/>
      <c r="G78" s="77"/>
      <c r="H78" s="83"/>
      <c r="I78" s="77"/>
      <c r="J78" s="78"/>
      <c r="K78" s="78"/>
      <c r="L78" s="49"/>
      <c r="M78" s="79"/>
    </row>
    <row r="79" spans="1:13" ht="15" customHeight="1" x14ac:dyDescent="0.25">
      <c r="A79" s="75"/>
      <c r="B79" s="76"/>
      <c r="C79" s="51"/>
      <c r="D79" s="80">
        <v>2</v>
      </c>
      <c r="E79" s="64">
        <v>8.5</v>
      </c>
      <c r="F79" s="77"/>
      <c r="G79" s="77"/>
      <c r="H79" s="83"/>
      <c r="I79" s="77"/>
      <c r="J79" s="78"/>
      <c r="K79" s="78"/>
      <c r="L79" s="49"/>
      <c r="M79" s="79"/>
    </row>
    <row r="80" spans="1:13" ht="15" customHeight="1" x14ac:dyDescent="0.25">
      <c r="A80" s="75"/>
      <c r="B80" s="76"/>
      <c r="C80" s="51"/>
      <c r="D80" s="80"/>
      <c r="E80" s="77">
        <f>D75*E75+D76*E76+D77*E77+D78*E78+D79*E79</f>
        <v>160.30000000000001</v>
      </c>
      <c r="F80" s="77"/>
      <c r="G80" s="77"/>
      <c r="H80" s="83"/>
      <c r="I80" s="77"/>
      <c r="J80" s="78"/>
      <c r="K80" s="78"/>
      <c r="L80" s="49"/>
      <c r="M80" s="79"/>
    </row>
    <row r="81" spans="1:13" ht="15" customHeight="1" thickBot="1" x14ac:dyDescent="0.3">
      <c r="A81" s="75"/>
      <c r="B81" s="76"/>
      <c r="C81" s="51" t="s">
        <v>19</v>
      </c>
      <c r="D81" s="80"/>
      <c r="E81" s="77">
        <f>F82-E80</f>
        <v>9.6999999999999886</v>
      </c>
      <c r="F81" s="77"/>
      <c r="G81" s="77"/>
      <c r="H81" s="83"/>
      <c r="I81" s="77"/>
      <c r="J81" s="78"/>
      <c r="K81" s="78"/>
      <c r="L81" s="49"/>
      <c r="M81" s="79"/>
    </row>
    <row r="82" spans="1:13" ht="15" customHeight="1" thickBot="1" x14ac:dyDescent="0.3">
      <c r="A82" s="75"/>
      <c r="B82" s="76"/>
      <c r="C82" s="51"/>
      <c r="D82" s="80"/>
      <c r="E82" s="18" t="s">
        <v>11</v>
      </c>
      <c r="F82" s="19">
        <v>170</v>
      </c>
      <c r="G82" s="50" t="s">
        <v>14</v>
      </c>
      <c r="H82" s="83"/>
      <c r="I82" s="77"/>
      <c r="J82" s="78"/>
      <c r="K82" s="78"/>
      <c r="L82" s="49"/>
      <c r="M82" s="79"/>
    </row>
    <row r="83" spans="1:13" ht="15" customHeight="1" x14ac:dyDescent="0.25">
      <c r="A83" s="75">
        <v>211</v>
      </c>
      <c r="B83" s="76" t="s">
        <v>38</v>
      </c>
      <c r="C83" s="47" t="s">
        <v>57</v>
      </c>
      <c r="D83" s="80"/>
      <c r="E83" s="77"/>
      <c r="F83" s="77"/>
      <c r="G83" s="77"/>
      <c r="H83" s="83"/>
      <c r="I83" s="77"/>
      <c r="J83" s="78"/>
      <c r="K83" s="78"/>
      <c r="L83" s="49"/>
      <c r="M83" s="79"/>
    </row>
    <row r="84" spans="1:13" ht="15" customHeight="1" x14ac:dyDescent="0.25">
      <c r="A84" s="75"/>
      <c r="B84" s="76"/>
      <c r="C84" s="42" t="s">
        <v>56</v>
      </c>
      <c r="D84" s="80"/>
      <c r="E84" s="77"/>
      <c r="F84" s="77"/>
      <c r="G84" s="77"/>
      <c r="H84" s="83"/>
      <c r="I84" s="77"/>
      <c r="J84" s="78"/>
      <c r="K84" s="78"/>
      <c r="L84" s="49"/>
      <c r="M84" s="79"/>
    </row>
    <row r="85" spans="1:13" ht="15" customHeight="1" x14ac:dyDescent="0.25">
      <c r="A85" s="75"/>
      <c r="B85" s="76"/>
      <c r="C85" s="51" t="s">
        <v>58</v>
      </c>
      <c r="D85" s="80">
        <v>1</v>
      </c>
      <c r="E85" s="77">
        <v>7.75</v>
      </c>
      <c r="F85" s="77"/>
      <c r="G85" s="77"/>
      <c r="H85" s="83"/>
      <c r="I85" s="77"/>
      <c r="J85" s="78"/>
      <c r="K85" s="78"/>
      <c r="L85" s="49"/>
      <c r="M85" s="79"/>
    </row>
    <row r="86" spans="1:13" ht="15" customHeight="1" x14ac:dyDescent="0.25">
      <c r="A86" s="75"/>
      <c r="B86" s="76"/>
      <c r="C86" s="51"/>
      <c r="D86" s="80">
        <v>1</v>
      </c>
      <c r="E86" s="77">
        <v>15.3</v>
      </c>
      <c r="F86" s="77"/>
      <c r="G86" s="77"/>
      <c r="H86" s="83"/>
      <c r="I86" s="77"/>
      <c r="J86" s="78"/>
      <c r="K86" s="78"/>
      <c r="L86" s="49"/>
      <c r="M86" s="79"/>
    </row>
    <row r="87" spans="1:13" ht="15" customHeight="1" x14ac:dyDescent="0.25">
      <c r="A87" s="75"/>
      <c r="B87" s="76"/>
      <c r="C87" s="51"/>
      <c r="D87" s="80">
        <v>1</v>
      </c>
      <c r="E87" s="64">
        <v>3.9</v>
      </c>
      <c r="F87" s="77"/>
      <c r="G87" s="77"/>
      <c r="H87" s="83"/>
      <c r="I87" s="77"/>
      <c r="J87" s="78"/>
      <c r="K87" s="78"/>
      <c r="L87" s="49"/>
      <c r="M87" s="79"/>
    </row>
    <row r="88" spans="1:13" ht="15" customHeight="1" x14ac:dyDescent="0.25">
      <c r="A88" s="75"/>
      <c r="B88" s="76"/>
      <c r="C88" s="51"/>
      <c r="D88" s="80"/>
      <c r="E88" s="77"/>
      <c r="F88" s="77">
        <f>D85*E85+D86*E86+D87*E87</f>
        <v>26.95</v>
      </c>
      <c r="G88" s="77">
        <v>2.7</v>
      </c>
      <c r="H88" s="103"/>
      <c r="J88" s="77">
        <f>F88*G88</f>
        <v>72.765000000000001</v>
      </c>
      <c r="K88" s="78"/>
      <c r="L88" s="49"/>
      <c r="M88" s="79"/>
    </row>
    <row r="89" spans="1:13" ht="15" customHeight="1" x14ac:dyDescent="0.25">
      <c r="A89" s="75"/>
      <c r="B89" s="76"/>
      <c r="C89" s="51" t="s">
        <v>59</v>
      </c>
      <c r="D89" s="80">
        <v>1</v>
      </c>
      <c r="E89" s="77">
        <v>16.5</v>
      </c>
      <c r="F89" s="77"/>
      <c r="G89" s="77">
        <v>5.14</v>
      </c>
      <c r="H89" s="83"/>
      <c r="I89" s="77">
        <f>D89*E89*G89</f>
        <v>84.809999999999988</v>
      </c>
      <c r="J89" s="78"/>
      <c r="K89" s="78"/>
      <c r="L89" s="49"/>
      <c r="M89" s="79"/>
    </row>
    <row r="90" spans="1:13" ht="15" customHeight="1" x14ac:dyDescent="0.25">
      <c r="A90" s="75"/>
      <c r="B90" s="76"/>
      <c r="C90" s="51"/>
      <c r="D90" s="102">
        <v>0.5</v>
      </c>
      <c r="E90" s="77">
        <v>16.5</v>
      </c>
      <c r="F90" s="77"/>
      <c r="G90" s="77">
        <v>2.08</v>
      </c>
      <c r="H90" s="83"/>
      <c r="I90" s="64">
        <f>D90*E90*G90</f>
        <v>17.16</v>
      </c>
      <c r="J90" s="78"/>
      <c r="K90" s="78"/>
      <c r="L90" s="49"/>
      <c r="M90" s="79"/>
    </row>
    <row r="91" spans="1:13" ht="15" customHeight="1" x14ac:dyDescent="0.25">
      <c r="A91" s="75"/>
      <c r="B91" s="76"/>
      <c r="C91" s="51"/>
      <c r="D91" s="102"/>
      <c r="E91" s="77"/>
      <c r="F91" s="77"/>
      <c r="G91" s="77"/>
      <c r="H91" s="83"/>
      <c r="I91" s="77"/>
      <c r="J91" s="77">
        <f>I89+I90</f>
        <v>101.96999999999998</v>
      </c>
      <c r="K91" s="78"/>
      <c r="L91" s="49"/>
      <c r="M91" s="79"/>
    </row>
    <row r="92" spans="1:13" ht="15" customHeight="1" x14ac:dyDescent="0.25">
      <c r="A92" s="75"/>
      <c r="B92" s="76"/>
      <c r="C92" s="51" t="s">
        <v>60</v>
      </c>
      <c r="D92" s="80">
        <v>1</v>
      </c>
      <c r="E92" s="77">
        <v>16.5</v>
      </c>
      <c r="F92" s="77"/>
      <c r="G92" s="77">
        <v>0.6</v>
      </c>
      <c r="H92" s="83"/>
      <c r="I92" s="77">
        <f>D92*E92*G92</f>
        <v>9.9</v>
      </c>
      <c r="J92" s="78"/>
      <c r="K92" s="78"/>
      <c r="L92" s="49"/>
      <c r="M92" s="79"/>
    </row>
    <row r="93" spans="1:13" ht="15" customHeight="1" x14ac:dyDescent="0.25">
      <c r="A93" s="75"/>
      <c r="B93" s="76"/>
      <c r="C93" s="51"/>
      <c r="D93" s="102">
        <v>0.5</v>
      </c>
      <c r="E93" s="77">
        <v>16.5</v>
      </c>
      <c r="F93" s="77"/>
      <c r="G93" s="77">
        <v>2.08</v>
      </c>
      <c r="H93" s="83"/>
      <c r="I93" s="64">
        <f>D93*E93*G93</f>
        <v>17.16</v>
      </c>
      <c r="J93" s="78"/>
      <c r="K93" s="78"/>
      <c r="L93" s="49"/>
      <c r="M93" s="79"/>
    </row>
    <row r="94" spans="1:13" ht="15" customHeight="1" x14ac:dyDescent="0.25">
      <c r="A94" s="75"/>
      <c r="B94" s="76"/>
      <c r="C94" s="51"/>
      <c r="D94" s="102"/>
      <c r="E94" s="77"/>
      <c r="F94" s="77"/>
      <c r="G94" s="77"/>
      <c r="H94" s="83"/>
      <c r="I94" s="77"/>
      <c r="J94" s="64">
        <f>I92+I93</f>
        <v>27.060000000000002</v>
      </c>
      <c r="K94" s="78"/>
      <c r="L94" s="49"/>
      <c r="M94" s="79"/>
    </row>
    <row r="95" spans="1:13" ht="15" customHeight="1" x14ac:dyDescent="0.25">
      <c r="A95" s="75"/>
      <c r="B95" s="76"/>
      <c r="C95" s="51"/>
      <c r="D95" s="102"/>
      <c r="E95" s="77"/>
      <c r="F95" s="77"/>
      <c r="G95" s="77"/>
      <c r="H95" s="83"/>
      <c r="I95" s="77"/>
      <c r="J95" s="77">
        <f>SUM(J88:J94)</f>
        <v>201.79499999999999</v>
      </c>
      <c r="K95" s="78"/>
      <c r="L95" s="49"/>
      <c r="M95" s="79"/>
    </row>
    <row r="96" spans="1:13" ht="15" customHeight="1" thickBot="1" x14ac:dyDescent="0.3">
      <c r="A96" s="75"/>
      <c r="B96" s="76"/>
      <c r="C96" s="51" t="s">
        <v>19</v>
      </c>
      <c r="D96" s="80"/>
      <c r="E96" s="77"/>
      <c r="F96" s="77"/>
      <c r="G96" s="77"/>
      <c r="H96" s="83"/>
      <c r="I96" s="77"/>
      <c r="J96" s="77">
        <f>K97-J95</f>
        <v>8.2050000000000125</v>
      </c>
      <c r="K96" s="78"/>
      <c r="L96" s="49"/>
      <c r="M96" s="79"/>
    </row>
    <row r="97" spans="1:13" ht="15" customHeight="1" thickBot="1" x14ac:dyDescent="0.3">
      <c r="A97" s="75"/>
      <c r="B97" s="76"/>
      <c r="C97" s="51"/>
      <c r="D97" s="80"/>
      <c r="E97" s="77"/>
      <c r="F97" s="77"/>
      <c r="G97" s="77"/>
      <c r="H97" s="83"/>
      <c r="I97" s="77"/>
      <c r="J97" s="18" t="s">
        <v>11</v>
      </c>
      <c r="K97" s="19">
        <v>210</v>
      </c>
      <c r="L97" s="50" t="s">
        <v>13</v>
      </c>
      <c r="M97" s="79"/>
    </row>
    <row r="98" spans="1:13" ht="15" customHeight="1" thickBot="1" x14ac:dyDescent="0.3">
      <c r="A98" s="75"/>
      <c r="B98" s="76"/>
      <c r="C98" s="51"/>
      <c r="D98" s="80"/>
      <c r="E98" s="77"/>
      <c r="F98" s="77"/>
      <c r="G98" s="77"/>
      <c r="H98" s="83"/>
      <c r="I98" s="77"/>
      <c r="J98" s="78"/>
      <c r="K98" s="78"/>
      <c r="L98" s="49"/>
      <c r="M98" s="79"/>
    </row>
    <row r="99" spans="1:13" ht="15" customHeight="1" thickBot="1" x14ac:dyDescent="0.3">
      <c r="A99" s="53" t="s">
        <v>61</v>
      </c>
      <c r="B99" s="37"/>
      <c r="C99" s="26"/>
      <c r="D99" s="13"/>
      <c r="E99" s="7"/>
      <c r="F99" s="7"/>
      <c r="G99" s="7"/>
      <c r="H99" s="7"/>
      <c r="I99" s="7"/>
      <c r="J99" s="9"/>
      <c r="K99" s="9"/>
      <c r="L99" s="17"/>
      <c r="M99" s="17"/>
    </row>
    <row r="100" spans="1:13" ht="15" customHeight="1" x14ac:dyDescent="0.25">
      <c r="A100" s="38">
        <v>212</v>
      </c>
      <c r="B100" s="45" t="s">
        <v>80</v>
      </c>
      <c r="C100" s="25" t="s">
        <v>72</v>
      </c>
      <c r="D100" s="13"/>
      <c r="E100" s="7"/>
      <c r="F100" s="7"/>
      <c r="G100" s="7"/>
      <c r="H100" s="7"/>
      <c r="I100" s="7"/>
      <c r="J100" s="9"/>
      <c r="K100" s="10"/>
      <c r="L100" s="17"/>
      <c r="M100" s="17"/>
    </row>
    <row r="101" spans="1:13" ht="15" customHeight="1" x14ac:dyDescent="0.25">
      <c r="A101" s="38"/>
      <c r="B101" s="45"/>
      <c r="C101" s="104" t="s">
        <v>73</v>
      </c>
      <c r="D101" s="80">
        <v>1</v>
      </c>
      <c r="E101" s="80" t="s">
        <v>12</v>
      </c>
      <c r="F101" s="81"/>
      <c r="G101" s="52"/>
      <c r="H101" s="7"/>
      <c r="I101" s="7"/>
      <c r="J101" s="9"/>
      <c r="K101" s="10"/>
      <c r="L101" s="17"/>
      <c r="M101" s="17"/>
    </row>
    <row r="102" spans="1:13" ht="15" customHeight="1" thickBot="1" x14ac:dyDescent="0.3">
      <c r="A102" s="38"/>
      <c r="B102" s="45"/>
      <c r="C102" s="104" t="s">
        <v>74</v>
      </c>
      <c r="D102" s="13">
        <v>1</v>
      </c>
      <c r="E102" s="7" t="s">
        <v>12</v>
      </c>
      <c r="F102" s="7"/>
      <c r="G102" s="7"/>
      <c r="H102" s="7"/>
      <c r="I102" s="7"/>
      <c r="J102" s="9"/>
      <c r="K102" s="9"/>
      <c r="L102" s="17"/>
      <c r="M102" s="17"/>
    </row>
    <row r="103" spans="1:13" ht="15" customHeight="1" thickBot="1" x14ac:dyDescent="0.3">
      <c r="A103" s="75"/>
      <c r="B103" s="76"/>
      <c r="C103" s="104"/>
      <c r="D103" s="36" t="s">
        <v>11</v>
      </c>
      <c r="E103" s="19">
        <v>2</v>
      </c>
      <c r="F103" s="20" t="s">
        <v>12</v>
      </c>
      <c r="G103" s="52"/>
      <c r="H103" s="77"/>
      <c r="I103" s="77"/>
      <c r="J103" s="78"/>
      <c r="K103" s="78"/>
      <c r="L103" s="79"/>
      <c r="M103" s="79"/>
    </row>
    <row r="104" spans="1:13" ht="15" customHeight="1" x14ac:dyDescent="0.25">
      <c r="A104" s="38">
        <v>213</v>
      </c>
      <c r="B104" s="45" t="s">
        <v>55</v>
      </c>
      <c r="C104" s="105" t="s">
        <v>63</v>
      </c>
      <c r="D104" s="13"/>
      <c r="E104" s="7"/>
      <c r="F104" s="7"/>
      <c r="G104" s="7"/>
      <c r="H104" s="7"/>
      <c r="I104" s="7"/>
      <c r="J104" s="9"/>
      <c r="K104" s="9"/>
      <c r="L104" s="17"/>
      <c r="M104" s="17"/>
    </row>
    <row r="105" spans="1:13" ht="15" customHeight="1" thickBot="1" x14ac:dyDescent="0.3">
      <c r="A105" s="75"/>
      <c r="B105" s="76"/>
      <c r="C105" s="106" t="s">
        <v>64</v>
      </c>
      <c r="D105" s="80"/>
      <c r="E105" s="77"/>
      <c r="F105" s="77"/>
      <c r="G105" s="77"/>
      <c r="H105" s="77"/>
      <c r="I105" s="77"/>
      <c r="J105" s="78"/>
      <c r="K105" s="78"/>
      <c r="L105" s="79"/>
      <c r="M105" s="79"/>
    </row>
    <row r="106" spans="1:13" ht="15" customHeight="1" thickBot="1" x14ac:dyDescent="0.3">
      <c r="A106" s="75"/>
      <c r="B106" s="76"/>
      <c r="C106" s="106" t="s">
        <v>65</v>
      </c>
      <c r="D106" s="36" t="s">
        <v>11</v>
      </c>
      <c r="E106" s="19">
        <v>3</v>
      </c>
      <c r="F106" s="20" t="s">
        <v>12</v>
      </c>
      <c r="G106" s="77"/>
      <c r="H106" s="77"/>
      <c r="I106" s="77"/>
      <c r="J106" s="78"/>
      <c r="K106" s="78"/>
      <c r="L106" s="79"/>
      <c r="M106" s="79"/>
    </row>
    <row r="107" spans="1:13" ht="15" customHeight="1" thickBot="1" x14ac:dyDescent="0.3">
      <c r="A107" s="75"/>
      <c r="B107" s="76"/>
      <c r="C107" s="106" t="s">
        <v>66</v>
      </c>
      <c r="D107" s="36" t="s">
        <v>11</v>
      </c>
      <c r="E107" s="19">
        <v>6</v>
      </c>
      <c r="F107" s="20" t="s">
        <v>12</v>
      </c>
      <c r="G107" s="77"/>
      <c r="H107" s="77"/>
      <c r="I107" s="77"/>
      <c r="J107" s="78"/>
      <c r="K107" s="78"/>
      <c r="L107" s="79"/>
      <c r="M107" s="79"/>
    </row>
    <row r="108" spans="1:13" ht="15" customHeight="1" x14ac:dyDescent="0.25">
      <c r="A108" s="75"/>
      <c r="B108" s="76"/>
      <c r="C108" s="43"/>
      <c r="D108" s="80"/>
      <c r="E108" s="77"/>
      <c r="F108" s="77"/>
      <c r="G108" s="77"/>
      <c r="H108" s="77"/>
      <c r="I108" s="77"/>
      <c r="J108" s="78"/>
      <c r="K108" s="78"/>
      <c r="L108" s="79"/>
      <c r="M108" s="79"/>
    </row>
    <row r="109" spans="1:13" ht="15" customHeight="1" thickBot="1" x14ac:dyDescent="0.3">
      <c r="A109" s="75">
        <v>215</v>
      </c>
      <c r="B109" s="76" t="s">
        <v>81</v>
      </c>
      <c r="C109" s="105" t="s">
        <v>67</v>
      </c>
      <c r="D109" s="80"/>
      <c r="E109" s="64"/>
      <c r="F109" s="77"/>
      <c r="G109" s="77"/>
      <c r="H109" s="77"/>
      <c r="I109" s="77"/>
      <c r="J109" s="78"/>
      <c r="K109" s="78"/>
      <c r="L109" s="79"/>
      <c r="M109" s="79"/>
    </row>
    <row r="110" spans="1:13" ht="15" customHeight="1" thickBot="1" x14ac:dyDescent="0.3">
      <c r="A110" s="75"/>
      <c r="B110" s="76"/>
      <c r="C110" s="106" t="s">
        <v>69</v>
      </c>
      <c r="D110" s="36" t="s">
        <v>11</v>
      </c>
      <c r="E110" s="19">
        <v>2</v>
      </c>
      <c r="F110" s="20" t="s">
        <v>12</v>
      </c>
      <c r="G110" s="77"/>
      <c r="H110" s="77"/>
      <c r="I110" s="77"/>
      <c r="J110" s="78"/>
      <c r="K110" s="78"/>
      <c r="L110" s="79"/>
      <c r="M110" s="79"/>
    </row>
    <row r="111" spans="1:13" ht="15" customHeight="1" x14ac:dyDescent="0.25">
      <c r="A111" s="75"/>
      <c r="B111" s="76"/>
      <c r="C111" s="106"/>
      <c r="D111" s="73"/>
      <c r="E111" s="73"/>
      <c r="F111" s="93"/>
      <c r="G111" s="77"/>
      <c r="H111" s="77"/>
      <c r="I111" s="77"/>
      <c r="J111" s="78"/>
      <c r="K111" s="78"/>
      <c r="L111" s="79"/>
      <c r="M111" s="79"/>
    </row>
    <row r="112" spans="1:13" ht="15" customHeight="1" x14ac:dyDescent="0.25">
      <c r="A112" s="75">
        <v>216</v>
      </c>
      <c r="B112" s="76" t="s">
        <v>82</v>
      </c>
      <c r="C112" s="105" t="s">
        <v>68</v>
      </c>
      <c r="D112" s="85"/>
      <c r="E112" s="85"/>
      <c r="F112" s="81"/>
      <c r="G112" s="77"/>
      <c r="H112" s="77"/>
      <c r="I112" s="77"/>
      <c r="J112" s="78"/>
      <c r="K112" s="78"/>
      <c r="L112" s="79"/>
      <c r="M112" s="79"/>
    </row>
    <row r="113" spans="1:13" ht="15" customHeight="1" thickBot="1" x14ac:dyDescent="0.3">
      <c r="A113" s="75"/>
      <c r="B113" s="76"/>
      <c r="C113" s="106" t="s">
        <v>70</v>
      </c>
      <c r="D113" s="85"/>
      <c r="E113" s="85"/>
      <c r="F113" s="81"/>
      <c r="G113" s="77"/>
      <c r="H113" s="77"/>
      <c r="I113" s="77"/>
      <c r="J113" s="78"/>
      <c r="K113" s="78"/>
      <c r="L113" s="79"/>
      <c r="M113" s="79"/>
    </row>
    <row r="114" spans="1:13" ht="15" customHeight="1" thickBot="1" x14ac:dyDescent="0.3">
      <c r="A114" s="75"/>
      <c r="B114" s="76"/>
      <c r="C114" s="106" t="s">
        <v>71</v>
      </c>
      <c r="D114" s="36" t="s">
        <v>11</v>
      </c>
      <c r="E114" s="19">
        <v>1</v>
      </c>
      <c r="F114" s="20" t="s">
        <v>12</v>
      </c>
      <c r="G114" s="77"/>
      <c r="H114" s="77"/>
      <c r="I114" s="77"/>
      <c r="J114" s="78"/>
      <c r="K114" s="78"/>
      <c r="L114" s="79"/>
      <c r="M114" s="79"/>
    </row>
    <row r="115" spans="1:13" ht="15" customHeight="1" x14ac:dyDescent="0.25">
      <c r="A115" s="75"/>
      <c r="B115" s="76"/>
      <c r="C115" s="106"/>
      <c r="D115" s="85"/>
      <c r="E115" s="85"/>
      <c r="F115" s="81"/>
      <c r="G115" s="77"/>
      <c r="H115" s="77"/>
      <c r="I115" s="77"/>
      <c r="J115" s="78"/>
      <c r="K115" s="78"/>
      <c r="L115" s="79"/>
      <c r="M115" s="79"/>
    </row>
    <row r="116" spans="1:13" ht="15" customHeight="1" x14ac:dyDescent="0.25">
      <c r="A116" s="39"/>
      <c r="B116" s="46"/>
      <c r="C116" s="44"/>
      <c r="D116" s="30"/>
      <c r="E116" s="31"/>
      <c r="F116" s="31"/>
      <c r="G116" s="31"/>
      <c r="H116" s="31"/>
      <c r="I116" s="31"/>
      <c r="J116" s="32"/>
      <c r="K116" s="32"/>
      <c r="L116" s="33"/>
      <c r="M116" s="33"/>
    </row>
    <row r="117" spans="1:13" ht="15" customHeight="1" x14ac:dyDescent="0.25"/>
    <row r="118" spans="1:13" ht="15" customHeight="1" x14ac:dyDescent="0.25"/>
    <row r="119" spans="1:13" ht="15" customHeight="1" x14ac:dyDescent="0.25"/>
    <row r="120" spans="1:13" ht="15" customHeight="1" x14ac:dyDescent="0.25"/>
    <row r="121" spans="1:13" ht="15" customHeight="1" x14ac:dyDescent="0.25"/>
    <row r="122" spans="1:13" ht="15" customHeight="1" x14ac:dyDescent="0.25"/>
    <row r="123" spans="1:13" ht="15" customHeight="1" x14ac:dyDescent="0.25"/>
  </sheetData>
  <mergeCells count="18">
    <mergeCell ref="A13:C13"/>
    <mergeCell ref="A53:C53"/>
    <mergeCell ref="A2:M2"/>
    <mergeCell ref="A6:M6"/>
    <mergeCell ref="A5:M5"/>
    <mergeCell ref="J8:K8"/>
    <mergeCell ref="C8:C9"/>
    <mergeCell ref="D8:D9"/>
    <mergeCell ref="E8:E9"/>
    <mergeCell ref="L8:L9"/>
    <mergeCell ref="M8:M9"/>
    <mergeCell ref="A3:M3"/>
    <mergeCell ref="B8:B9"/>
    <mergeCell ref="O6:X6"/>
    <mergeCell ref="A8:A9"/>
    <mergeCell ref="F8:F9"/>
    <mergeCell ref="G8:G9"/>
    <mergeCell ref="H8:I8"/>
  </mergeCells>
  <phoneticPr fontId="0" type="noConversion"/>
  <pageMargins left="0.19685039370078741" right="0.19685039370078741" top="1.0236220472440944" bottom="0.78740157480314965" header="0.35433070866141736" footer="0.51181102362204722"/>
  <pageSetup paperSize="9" scale="75" firstPageNumber="0" fitToHeight="0" orientation="portrait" horizontalDpi="300" verticalDpi="300" r:id="rId1"/>
  <headerFooter alignWithMargins="0">
    <oddFooter>&amp;L&amp;"Times New Roman,Normal"ESID 21 152&amp;C&amp;"Times New Roman,Normal"&amp;8&amp;D &amp;R&amp;"Times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D7FA814-B64B-4A7B-9D85-13775D07EF4E}"/>
</file>

<file path=customXml/itemProps2.xml><?xml version="1.0" encoding="utf-8"?>
<ds:datastoreItem xmlns:ds="http://schemas.openxmlformats.org/officeDocument/2006/customXml" ds:itemID="{236576D7-71CE-4CDE-A606-3E2FD16A2478}"/>
</file>

<file path=customXml/itemProps3.xml><?xml version="1.0" encoding="utf-8"?>
<ds:datastoreItem xmlns:ds="http://schemas.openxmlformats.org/officeDocument/2006/customXml" ds:itemID="{1F2A2260-B773-4E24-90D3-7CE4B187E60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Lot1</vt:lpstr>
      <vt:lpstr>'Lot1'!Impression_des_titres</vt:lpstr>
      <vt:lpstr>'Lot1'!Zone_d_impression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TSPDD</dc:creator>
  <cp:lastModifiedBy>CHABERT Denis</cp:lastModifiedBy>
  <cp:lastPrinted>2021-06-21T13:28:40Z</cp:lastPrinted>
  <dcterms:created xsi:type="dcterms:W3CDTF">2011-05-20T07:38:38Z</dcterms:created>
  <dcterms:modified xsi:type="dcterms:W3CDTF">2025-06-13T08:06:49Z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